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8"/>
  <workbookPr/>
  <mc:AlternateContent xmlns:mc="http://schemas.openxmlformats.org/markup-compatibility/2006">
    <mc:Choice Requires="x15">
      <x15ac:absPath xmlns:x15ac="http://schemas.microsoft.com/office/spreadsheetml/2010/11/ac" url="D:\working\waccache\MW1PEPF00012403\EXCELCNV\309affa5-aa95-44fc-8b6b-85ef1316e5fc\"/>
    </mc:Choice>
  </mc:AlternateContent>
  <xr:revisionPtr revIDLastSave="14" documentId="8_{EE1636DC-DC0B-4948-9E3A-C0A6F8407D68}" xr6:coauthVersionLast="47" xr6:coauthVersionMax="47" xr10:uidLastSave="{770563BA-675D-42D4-9B41-F7C7A50E1706}"/>
  <bookViews>
    <workbookView xWindow="-60" yWindow="-60" windowWidth="15480" windowHeight="11640" xr2:uid="{9181887A-6048-490B-8603-784F17C08A63}"/>
  </bookViews>
  <sheets>
    <sheet name="ITC Application Budget" sheetId="1" r:id="rId1"/>
    <sheet name="Sample Budget" sheetId="4" r:id="rId2"/>
  </sheets>
  <definedNames>
    <definedName name="_xlnm.Print_Area" localSheetId="0">'ITC Application Budget'!$B$1:$F$106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0" i="1" l="1"/>
  <c r="C6" i="1"/>
  <c r="C5" i="1"/>
  <c r="D91" i="1"/>
  <c r="F94" i="1"/>
  <c r="F35" i="4"/>
  <c r="F106" i="4"/>
  <c r="F97" i="4"/>
  <c r="F96" i="4"/>
  <c r="F95" i="4"/>
  <c r="F92" i="4"/>
  <c r="F91" i="4"/>
  <c r="F89" i="4"/>
  <c r="F77" i="4"/>
  <c r="F84" i="4"/>
  <c r="F78" i="4"/>
  <c r="F73" i="4"/>
  <c r="F69" i="4"/>
  <c r="F66" i="4"/>
  <c r="F65" i="4"/>
  <c r="F62" i="4"/>
  <c r="F52" i="4"/>
  <c r="F59" i="4"/>
  <c r="F56" i="4"/>
  <c r="F53" i="4"/>
  <c r="F46" i="4"/>
  <c r="F40" i="4"/>
  <c r="F34" i="4"/>
  <c r="F31" i="4"/>
  <c r="F24" i="4"/>
  <c r="F20" i="4"/>
  <c r="F10" i="4"/>
  <c r="F16" i="4"/>
  <c r="F11" i="4"/>
  <c r="F45" i="1"/>
  <c r="F31" i="1"/>
  <c r="F24" i="1"/>
  <c r="F35" i="1"/>
  <c r="F39" i="1"/>
  <c r="F52" i="1"/>
  <c r="F51" i="1"/>
  <c r="F55" i="1"/>
  <c r="F20" i="1"/>
  <c r="F83" i="1"/>
  <c r="F61" i="1"/>
  <c r="F58" i="1"/>
  <c r="F11" i="1"/>
  <c r="F16" i="1"/>
  <c r="F10" i="1"/>
  <c r="F105" i="1"/>
  <c r="F96" i="1"/>
  <c r="F72" i="1"/>
  <c r="F65" i="1"/>
  <c r="F64" i="1"/>
  <c r="F68" i="1"/>
  <c r="F77" i="1"/>
  <c r="F76" i="1"/>
  <c r="F88" i="1"/>
  <c r="F34" i="1"/>
  <c r="F9" i="4"/>
  <c r="C5" i="4"/>
  <c r="D92" i="4"/>
  <c r="F9" i="1"/>
  <c r="C7" i="1"/>
  <c r="C6" i="4"/>
  <c r="C7" i="4"/>
</calcChain>
</file>

<file path=xl/sharedStrings.xml><?xml version="1.0" encoding="utf-8"?>
<sst xmlns="http://schemas.openxmlformats.org/spreadsheetml/2006/main" count="319" uniqueCount="156">
  <si>
    <t>Idaho Regional Travel &amp; Convention Grant</t>
  </si>
  <si>
    <t>Application Budget Detail Spreadsheet</t>
  </si>
  <si>
    <t>Application Year:</t>
  </si>
  <si>
    <t xml:space="preserve">Applicant Organization: </t>
  </si>
  <si>
    <t>Total Funding Request:</t>
  </si>
  <si>
    <t>Total Cash Match Pledged:</t>
  </si>
  <si>
    <t>Percentage of Match Pledged:</t>
  </si>
  <si>
    <t>12.5% is required minimum</t>
  </si>
  <si>
    <t xml:space="preserve">Marketing Budget </t>
  </si>
  <si>
    <t>2.0 Advertising</t>
  </si>
  <si>
    <t>Budget Detail / Please include all expected vendors and media buy details.</t>
  </si>
  <si>
    <t>Quarter of Execution (Q1-Q4)</t>
  </si>
  <si>
    <t>2.6 Digital Advertising</t>
  </si>
  <si>
    <t>Search/Meta Search</t>
  </si>
  <si>
    <t>Paid Social/Display/OTA's</t>
  </si>
  <si>
    <t>Email Marketing</t>
  </si>
  <si>
    <t>Other</t>
  </si>
  <si>
    <t>2.4 Video Advertising</t>
  </si>
  <si>
    <t>TV/Braodcast</t>
  </si>
  <si>
    <t>Video/Digital Video</t>
  </si>
  <si>
    <t>OTT (Over the top Television)</t>
  </si>
  <si>
    <t>2.5 Audio Advertising</t>
  </si>
  <si>
    <t>Radio</t>
  </si>
  <si>
    <t>Streaming Radio</t>
  </si>
  <si>
    <t>2.2 Print Advertising</t>
  </si>
  <si>
    <t>Magazine</t>
  </si>
  <si>
    <t>Newspaper</t>
  </si>
  <si>
    <t>Collateral Material</t>
  </si>
  <si>
    <t>Direct Mail</t>
  </si>
  <si>
    <t>Fulfillment Costs</t>
  </si>
  <si>
    <t>2.3 Out of Home Advertising</t>
  </si>
  <si>
    <t>Billboards</t>
  </si>
  <si>
    <t>5.0 Website</t>
  </si>
  <si>
    <t>Budget Detail / Please include all expected vendors and website expenses.</t>
  </si>
  <si>
    <t>5.1 New Website creation</t>
  </si>
  <si>
    <t>Redesigned Website</t>
  </si>
  <si>
    <t>Microsite</t>
  </si>
  <si>
    <t>5.2 Other</t>
  </si>
  <si>
    <t>Webhosting</t>
  </si>
  <si>
    <t>Domain Name</t>
  </si>
  <si>
    <t>Technical Upgrade</t>
  </si>
  <si>
    <t>Maintenance</t>
  </si>
  <si>
    <t>6.0 Fam Tours and Site Visits</t>
  </si>
  <si>
    <t>Budget Detail / Please include all expected tour expenses.</t>
  </si>
  <si>
    <t>Familiarization Tour #1</t>
  </si>
  <si>
    <t>Familiarization Tour #2</t>
  </si>
  <si>
    <t>Familiarization Tour #3</t>
  </si>
  <si>
    <t>Site Visit #1</t>
  </si>
  <si>
    <t>Site Visit #2</t>
  </si>
  <si>
    <t xml:space="preserve">7.0 Sponsorships </t>
  </si>
  <si>
    <t>Budget Detail / Add additional lines if multiple sponsorships are planned. Please include event names, date, and size.</t>
  </si>
  <si>
    <t>7.1 Event Sponsorship</t>
  </si>
  <si>
    <t>Event #1</t>
  </si>
  <si>
    <t>Event #2</t>
  </si>
  <si>
    <t>7.2 Convention</t>
  </si>
  <si>
    <t>Convention #1</t>
  </si>
  <si>
    <t>Convention #2</t>
  </si>
  <si>
    <t>7.2 Meeting</t>
  </si>
  <si>
    <t>Meeting #1</t>
  </si>
  <si>
    <t>Meeting #2</t>
  </si>
  <si>
    <t>7.2 Sports Event</t>
  </si>
  <si>
    <t>8.0 Trade and Travel Shows</t>
  </si>
  <si>
    <t>Budget Detail / Please include all expected show expenses.</t>
  </si>
  <si>
    <t>8.1 Industry Trade Show</t>
  </si>
  <si>
    <t>Show #1</t>
  </si>
  <si>
    <t>Show #2</t>
  </si>
  <si>
    <t>8.1 Consumer Travel Show</t>
  </si>
  <si>
    <t>Capital Outlay</t>
  </si>
  <si>
    <t xml:space="preserve">9.0 Capital </t>
  </si>
  <si>
    <t>Budget Detail / Please include all expected capital outlay expenses.</t>
  </si>
  <si>
    <t>Electronic Equipment</t>
  </si>
  <si>
    <t>Trade Show Booth</t>
  </si>
  <si>
    <t>Other Allowable Costs</t>
  </si>
  <si>
    <t>10.0 Other Allowable Costs</t>
  </si>
  <si>
    <t>Budget Detail / Please include details on other allowable expenses. Add additional lines for multiple vendors, planned expenses or projects. Please include vendor names.</t>
  </si>
  <si>
    <t>10.1 Training &amp; Professional Development</t>
  </si>
  <si>
    <t>ICORT</t>
  </si>
  <si>
    <t>ESTO</t>
  </si>
  <si>
    <t>DMAI</t>
  </si>
  <si>
    <t>DMA West</t>
  </si>
  <si>
    <t>10.2 Public Relations</t>
  </si>
  <si>
    <t xml:space="preserve"> </t>
  </si>
  <si>
    <t>Public Relations</t>
  </si>
  <si>
    <t>Media Familiarization Tour(s)</t>
  </si>
  <si>
    <t>Influencer Engagement</t>
  </si>
  <si>
    <t>Content Creation</t>
  </si>
  <si>
    <t>10.3 Market Research</t>
  </si>
  <si>
    <t>Market Research</t>
  </si>
  <si>
    <t>Administration Budget</t>
  </si>
  <si>
    <t xml:space="preserve">1.8  Administration         </t>
  </si>
  <si>
    <t>Maximum Allowable:</t>
  </si>
  <si>
    <t>Wages &amp; Benefits</t>
  </si>
  <si>
    <t>Overhead (apportioned value)</t>
  </si>
  <si>
    <t xml:space="preserve">Cash Match Budget </t>
  </si>
  <si>
    <t>1.9 Sources of Cash Match</t>
  </si>
  <si>
    <t>Budget Detail</t>
  </si>
  <si>
    <t>1.9.1 Pledged Cash Match - Donation</t>
  </si>
  <si>
    <t>Pledge 1</t>
  </si>
  <si>
    <t>Pledge 2</t>
  </si>
  <si>
    <t>Pledge 3</t>
  </si>
  <si>
    <t>Pledge 4</t>
  </si>
  <si>
    <t>Pledge 5</t>
  </si>
  <si>
    <t>Pledge 6</t>
  </si>
  <si>
    <t>Pledge 7</t>
  </si>
  <si>
    <t>Pledge 8</t>
  </si>
  <si>
    <t>1.9.1 Cash Reserves</t>
  </si>
  <si>
    <t>Grantee Cash Reserve</t>
  </si>
  <si>
    <t>Cash on Hand, Reserved for Match</t>
  </si>
  <si>
    <t>2020 Idaho Regional Travel &amp; Convention Grant</t>
  </si>
  <si>
    <t>Idaho Travel Organization</t>
  </si>
  <si>
    <t>Quarter of Execution (Q1-Q4 2021)</t>
  </si>
  <si>
    <t>Google AdWords campaign $950/month</t>
  </si>
  <si>
    <t>Q2</t>
  </si>
  <si>
    <t>Social Media Management $375/mo., Woobox subscription $29/mo., Digital Campaign $4500, Trip Advisor $650/mo</t>
  </si>
  <si>
    <t>Q2, Q4</t>
  </si>
  <si>
    <t>Email Marketing: Content for 12 monthly newsletters (5 hrs./month, $45/hr.) $1200, Monthly e-Newsletter service $1800</t>
  </si>
  <si>
    <t>Q1 - Q4</t>
  </si>
  <si>
    <t>Fall/Winter Campaign TV spots to air in Seattle and SLC</t>
  </si>
  <si>
    <t>Q1</t>
  </si>
  <si>
    <t>Video footage for social media use</t>
  </si>
  <si>
    <t>Q1, Q3</t>
  </si>
  <si>
    <t>Idaho Public Radio campaign for spring</t>
  </si>
  <si>
    <t>NW Travel $1300, Alaska Magazine $1500, Idaho Travel Guide $800. Event Marketing (Winter Festival, City Marathon, &amp; Summer Music Festival) in Boise publications $7,000.</t>
  </si>
  <si>
    <t>Oregonian, 1/4 page ads x 2 placements</t>
  </si>
  <si>
    <t>Adventure Guide Design &amp; Print $11,500, Distribution $7500</t>
  </si>
  <si>
    <t>Direct Mail promotion from leads, 5,000 pieces (creative/printing/distribution)</t>
  </si>
  <si>
    <t>Q4</t>
  </si>
  <si>
    <t>Storage unit for collateral $50 x 12 mo, Forever postage stamps 1,000 x $0.52</t>
  </si>
  <si>
    <t>I15 Billboard near junction with I84 / $500 x 12 months</t>
  </si>
  <si>
    <t>5.1 Website</t>
  </si>
  <si>
    <t>New Website Creation</t>
  </si>
  <si>
    <t>Smith Web Design will rework the website</t>
  </si>
  <si>
    <t>Smith Web Design to create a microsite for the city event happening in June</t>
  </si>
  <si>
    <t>Web hosting $150/mo.</t>
  </si>
  <si>
    <t>Q1-Q4</t>
  </si>
  <si>
    <t>Domain name renewal</t>
  </si>
  <si>
    <t>Q3</t>
  </si>
  <si>
    <t>Monthly website maintenance by Mikes Web Services, $200/mo. x 12</t>
  </si>
  <si>
    <t>City Marathon Sponsorship August 2020</t>
  </si>
  <si>
    <t>GoWest in Denver, CO January 25-30, 2021 (travel expenses for 1 attendee and $2600 registration)</t>
  </si>
  <si>
    <t>Calgary Outdoor Adventure Show in March 23-26, 2021 (travel expenses for 2 attendees and $1800 booth space)</t>
  </si>
  <si>
    <t>Utah Travel Expo January 6-7, 2021 (travel for 3 and $730 booth space)</t>
  </si>
  <si>
    <t>Laptop replacement $950 ($500 allowable)</t>
  </si>
  <si>
    <t>New Booth with backdrop and digital display</t>
  </si>
  <si>
    <t>Travel for 2 attendees and registration ($208 x 2)</t>
  </si>
  <si>
    <t>Registration for 2 attendees</t>
  </si>
  <si>
    <t>Contracting with Jones Public Relations</t>
  </si>
  <si>
    <t>Admin costs as defined by the program</t>
  </si>
  <si>
    <t>Utilities $300/mo., Phone/Internet Service $1236</t>
  </si>
  <si>
    <t>Ski Resort - Winter Advertising Partnership</t>
  </si>
  <si>
    <t>City of Idaho - Local Option Tax</t>
  </si>
  <si>
    <t>County of Idaho - Cash Donation</t>
  </si>
  <si>
    <t>Summer Music Festival - Advertising Partnership</t>
  </si>
  <si>
    <t>Best Western Hotel - Cash Donation</t>
  </si>
  <si>
    <t>Holiday Inn Express - Cash Donation</t>
  </si>
  <si>
    <t>Pat's BBQ Pit Restaurant - Donation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</si>
</sst>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&quot;$&quot;#,##0"/>
  </numFmts>
  <fonts count="18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b/>
      <i/>
      <sz val="10"/>
      <name val="Arial"/>
      <family val="2"/>
    </font>
    <font>
      <b/>
      <sz val="10"/>
      <color theme="0"/>
      <name val="Arial"/>
      <family val="2"/>
    </font>
    <font>
      <i/>
      <sz val="9"/>
      <color rgb="FFFF0000"/>
      <name val="Arial"/>
      <family val="2"/>
    </font>
    <font>
      <i/>
      <sz val="8"/>
      <color rgb="FFFF0000"/>
      <name val="Arial"/>
      <family val="2"/>
    </font>
    <font>
      <b/>
      <u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Calibri Light"/>
      <scheme val="major"/>
    </font>
    <font>
      <b/>
      <sz val="12"/>
      <name val="Calibri Light"/>
      <scheme val="major"/>
    </font>
  </fonts>
  <fills count="1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rgb="FF40C0BE"/>
        <bgColor indexed="64"/>
      </patternFill>
    </fill>
    <fill>
      <patternFill patternType="solid">
        <fgColor rgb="FF00526A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ck">
        <color theme="4" tint="-0.499984740745262"/>
      </top>
      <bottom/>
      <diagonal/>
    </border>
    <border>
      <left/>
      <right style="medium">
        <color indexed="64"/>
      </right>
      <top style="thick">
        <color theme="9" tint="-0.249977111117893"/>
      </top>
      <bottom/>
      <diagonal/>
    </border>
    <border>
      <left/>
      <right style="medium">
        <color indexed="64"/>
      </right>
      <top style="thick">
        <color theme="7" tint="-0.249977111117893"/>
      </top>
      <bottom/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9" fontId="11" fillId="3" borderId="1" xfId="0" applyNumberFormat="1" applyFont="1" applyFill="1" applyBorder="1" applyAlignment="1" applyProtection="1">
      <alignment horizontal="left" vertical="center" indent="3"/>
      <protection locked="0"/>
    </xf>
    <xf numFmtId="0" fontId="11" fillId="3" borderId="1" xfId="0" applyFont="1" applyFill="1" applyBorder="1" applyAlignment="1" applyProtection="1">
      <alignment horizontal="left" vertical="center" indent="3"/>
      <protection locked="0"/>
    </xf>
    <xf numFmtId="0" fontId="11" fillId="4" borderId="1" xfId="1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1" fillId="4" borderId="0" xfId="1" applyFont="1" applyFill="1" applyBorder="1" applyAlignment="1" applyProtection="1">
      <alignment horizontal="left" vertical="center"/>
      <protection locked="0"/>
    </xf>
    <xf numFmtId="9" fontId="11" fillId="3" borderId="0" xfId="0" applyNumberFormat="1" applyFont="1" applyFill="1" applyBorder="1" applyAlignment="1" applyProtection="1">
      <alignment horizontal="left" vertical="center"/>
      <protection locked="0"/>
    </xf>
    <xf numFmtId="0" fontId="11" fillId="3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1" fillId="5" borderId="1" xfId="0" applyFont="1" applyFill="1" applyBorder="1" applyAlignment="1" applyProtection="1">
      <alignment vertical="center"/>
      <protection locked="0"/>
    </xf>
    <xf numFmtId="0" fontId="11" fillId="5" borderId="0" xfId="0" applyFont="1" applyFill="1" applyBorder="1" applyAlignment="1" applyProtection="1">
      <alignment vertical="center"/>
      <protection locked="0"/>
    </xf>
    <xf numFmtId="44" fontId="1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5" borderId="2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horizontal="right" vertical="center" wrapText="1"/>
      <protection locked="0"/>
    </xf>
    <xf numFmtId="0" fontId="11" fillId="5" borderId="0" xfId="0" applyFont="1" applyFill="1" applyBorder="1" applyAlignment="1" applyProtection="1">
      <alignment horizontal="left" vertical="center" wrapText="1"/>
      <protection locked="0"/>
    </xf>
    <xf numFmtId="0" fontId="1" fillId="6" borderId="3" xfId="0" applyNumberFormat="1" applyFont="1" applyFill="1" applyBorder="1" applyAlignment="1" applyProtection="1">
      <alignment horizontal="left" vertical="center" wrapText="1"/>
      <protection locked="0"/>
    </xf>
    <xf numFmtId="0" fontId="7" fillId="6" borderId="0" xfId="0" applyFont="1" applyFill="1" applyBorder="1" applyAlignment="1" applyProtection="1">
      <alignment horizontal="left" vertical="center"/>
      <protection locked="0"/>
    </xf>
    <xf numFmtId="44" fontId="1" fillId="6" borderId="2" xfId="2" applyNumberFormat="1" applyFont="1" applyFill="1" applyBorder="1" applyAlignment="1" applyProtection="1">
      <alignment horizontal="center" vertical="center"/>
      <protection locked="0"/>
    </xf>
    <xf numFmtId="164" fontId="12" fillId="0" borderId="0" xfId="3" applyNumberFormat="1" applyFont="1" applyFill="1" applyBorder="1" applyAlignment="1" applyProtection="1">
      <alignment vertical="center" wrapText="1"/>
      <protection locked="0"/>
    </xf>
    <xf numFmtId="44" fontId="3" fillId="0" borderId="0" xfId="0" applyNumberFormat="1" applyFont="1" applyBorder="1" applyAlignment="1" applyProtection="1">
      <alignment vertical="center"/>
    </xf>
    <xf numFmtId="44" fontId="3" fillId="0" borderId="0" xfId="0" applyNumberFormat="1" applyFont="1" applyBorder="1" applyAlignment="1" applyProtection="1">
      <alignment horizontal="left" vertical="center"/>
    </xf>
    <xf numFmtId="165" fontId="3" fillId="0" borderId="0" xfId="3" applyNumberFormat="1" applyFont="1" applyBorder="1" applyAlignment="1" applyProtection="1">
      <alignment horizontal="right" vertical="center"/>
    </xf>
    <xf numFmtId="9" fontId="11" fillId="3" borderId="0" xfId="0" applyNumberFormat="1" applyFont="1" applyFill="1" applyBorder="1" applyAlignment="1" applyProtection="1">
      <alignment horizontal="left" vertical="center" wrapText="1"/>
      <protection locked="0"/>
    </xf>
    <xf numFmtId="9" fontId="1" fillId="6" borderId="0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0" xfId="0" applyFont="1" applyFill="1" applyBorder="1" applyAlignment="1" applyProtection="1">
      <alignment horizontal="left" vertical="center" wrapText="1"/>
      <protection locked="0"/>
    </xf>
    <xf numFmtId="0" fontId="10" fillId="7" borderId="0" xfId="1" applyFont="1" applyFill="1" applyBorder="1" applyAlignment="1" applyProtection="1">
      <alignment horizontal="left" vertical="center"/>
      <protection locked="0"/>
    </xf>
    <xf numFmtId="0" fontId="10" fillId="7" borderId="0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164" fontId="13" fillId="0" borderId="2" xfId="3" applyNumberFormat="1" applyFont="1" applyFill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9" fontId="11" fillId="3" borderId="1" xfId="0" applyNumberFormat="1" applyFont="1" applyFill="1" applyBorder="1" applyAlignment="1" applyProtection="1">
      <alignment horizontal="left" vertical="center" wrapText="1" indent="1"/>
      <protection locked="0"/>
    </xf>
    <xf numFmtId="44" fontId="1" fillId="3" borderId="2" xfId="2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left" vertical="center" indent="1"/>
      <protection locked="0"/>
    </xf>
    <xf numFmtId="9" fontId="11" fillId="3" borderId="1" xfId="0" applyNumberFormat="1" applyFont="1" applyFill="1" applyBorder="1" applyAlignment="1" applyProtection="1">
      <alignment horizontal="left" vertical="center" indent="1"/>
      <protection locked="0"/>
    </xf>
    <xf numFmtId="0" fontId="8" fillId="8" borderId="4" xfId="0" applyNumberFormat="1" applyFont="1" applyFill="1" applyBorder="1" applyAlignment="1" applyProtection="1">
      <alignment horizontal="left" vertical="center" wrapText="1"/>
      <protection locked="0"/>
    </xf>
    <xf numFmtId="0" fontId="8" fillId="6" borderId="0" xfId="0" applyNumberFormat="1" applyFont="1" applyFill="1" applyBorder="1" applyAlignment="1" applyProtection="1">
      <alignment horizontal="left" vertical="center" wrapText="1"/>
      <protection locked="0"/>
    </xf>
    <xf numFmtId="44" fontId="8" fillId="6" borderId="2" xfId="2" applyNumberFormat="1" applyFont="1" applyFill="1" applyBorder="1" applyAlignment="1" applyProtection="1">
      <alignment horizontal="center" vertical="center"/>
      <protection locked="0"/>
    </xf>
    <xf numFmtId="44" fontId="8" fillId="6" borderId="5" xfId="2" applyNumberFormat="1" applyFont="1" applyFill="1" applyBorder="1" applyAlignment="1" applyProtection="1">
      <alignment horizontal="center" vertical="center"/>
      <protection locked="0"/>
    </xf>
    <xf numFmtId="44" fontId="11" fillId="4" borderId="2" xfId="1" applyNumberFormat="1" applyFont="1" applyFill="1" applyBorder="1" applyAlignment="1" applyProtection="1">
      <alignment horizontal="center" vertical="center"/>
    </xf>
    <xf numFmtId="9" fontId="3" fillId="3" borderId="3" xfId="0" applyNumberFormat="1" applyFont="1" applyFill="1" applyBorder="1" applyAlignment="1" applyProtection="1">
      <alignment horizontal="left" vertical="center" wrapText="1"/>
      <protection locked="0"/>
    </xf>
    <xf numFmtId="9" fontId="1" fillId="6" borderId="3" xfId="0" applyNumberFormat="1" applyFont="1" applyFill="1" applyBorder="1" applyAlignment="1" applyProtection="1">
      <alignment horizontal="left" vertical="center" wrapText="1"/>
      <protection locked="0"/>
    </xf>
    <xf numFmtId="9" fontId="1" fillId="3" borderId="3" xfId="0" applyNumberFormat="1" applyFont="1" applyFill="1" applyBorder="1" applyAlignment="1" applyProtection="1">
      <alignment horizontal="left" vertical="center" wrapText="1"/>
      <protection locked="0"/>
    </xf>
    <xf numFmtId="0" fontId="11" fillId="5" borderId="3" xfId="0" applyFont="1" applyFill="1" applyBorder="1" applyAlignment="1" applyProtection="1">
      <alignment horizontal="left" vertical="center" wrapText="1"/>
      <protection locked="0"/>
    </xf>
    <xf numFmtId="0" fontId="11" fillId="4" borderId="6" xfId="1" applyFont="1" applyFill="1" applyBorder="1" applyAlignment="1" applyProtection="1">
      <alignment horizontal="center" vertical="center" wrapText="1"/>
      <protection locked="0"/>
    </xf>
    <xf numFmtId="9" fontId="3" fillId="3" borderId="6" xfId="0" applyNumberFormat="1" applyFont="1" applyFill="1" applyBorder="1" applyAlignment="1" applyProtection="1">
      <alignment horizontal="left" vertical="center" wrapText="1"/>
      <protection locked="0"/>
    </xf>
    <xf numFmtId="9" fontId="1" fillId="6" borderId="6" xfId="0" applyNumberFormat="1" applyFont="1" applyFill="1" applyBorder="1" applyAlignment="1" applyProtection="1">
      <alignment horizontal="left" vertical="center" wrapText="1"/>
      <protection locked="0"/>
    </xf>
    <xf numFmtId="9" fontId="1" fillId="3" borderId="6" xfId="0" applyNumberFormat="1" applyFont="1" applyFill="1" applyBorder="1" applyAlignment="1" applyProtection="1">
      <alignment horizontal="left" vertical="center" wrapText="1"/>
      <protection locked="0"/>
    </xf>
    <xf numFmtId="0" fontId="11" fillId="5" borderId="6" xfId="0" applyFont="1" applyFill="1" applyBorder="1" applyAlignment="1" applyProtection="1">
      <alignment horizontal="left" vertical="center" wrapText="1"/>
      <protection locked="0"/>
    </xf>
    <xf numFmtId="0" fontId="1" fillId="6" borderId="6" xfId="0" applyNumberFormat="1" applyFont="1" applyFill="1" applyBorder="1" applyAlignment="1" applyProtection="1">
      <alignment horizontal="left" vertical="center" wrapText="1"/>
      <protection locked="0"/>
    </xf>
    <xf numFmtId="0" fontId="11" fillId="9" borderId="1" xfId="0" applyFont="1" applyFill="1" applyBorder="1" applyAlignment="1" applyProtection="1">
      <alignment vertical="center"/>
      <protection locked="0"/>
    </xf>
    <xf numFmtId="0" fontId="11" fillId="9" borderId="0" xfId="0" applyFont="1" applyFill="1" applyBorder="1" applyAlignment="1" applyProtection="1">
      <alignment vertical="center"/>
      <protection locked="0"/>
    </xf>
    <xf numFmtId="0" fontId="11" fillId="9" borderId="0" xfId="0" applyFont="1" applyFill="1" applyBorder="1" applyAlignment="1" applyProtection="1">
      <alignment horizontal="left" vertical="center" wrapText="1"/>
      <protection locked="0"/>
    </xf>
    <xf numFmtId="9" fontId="11" fillId="10" borderId="1" xfId="0" applyNumberFormat="1" applyFont="1" applyFill="1" applyBorder="1" applyAlignment="1" applyProtection="1">
      <alignment horizontal="left" vertical="center" indent="1"/>
      <protection locked="0"/>
    </xf>
    <xf numFmtId="0" fontId="11" fillId="10" borderId="0" xfId="1" applyFont="1" applyFill="1" applyBorder="1" applyAlignment="1" applyProtection="1">
      <alignment horizontal="left" vertical="center"/>
      <protection locked="0"/>
    </xf>
    <xf numFmtId="166" fontId="14" fillId="10" borderId="0" xfId="1" applyNumberFormat="1" applyFont="1" applyFill="1" applyBorder="1" applyAlignment="1" applyProtection="1">
      <alignment horizontal="left" vertical="center" wrapText="1"/>
    </xf>
    <xf numFmtId="9" fontId="11" fillId="10" borderId="1" xfId="0" applyNumberFormat="1" applyFont="1" applyFill="1" applyBorder="1" applyAlignment="1" applyProtection="1">
      <alignment horizontal="left" vertical="center" indent="3"/>
      <protection locked="0"/>
    </xf>
    <xf numFmtId="0" fontId="11" fillId="10" borderId="0" xfId="0" applyFont="1" applyFill="1" applyBorder="1" applyAlignment="1" applyProtection="1">
      <alignment horizontal="left" vertical="center"/>
      <protection locked="0"/>
    </xf>
    <xf numFmtId="0" fontId="15" fillId="7" borderId="1" xfId="0" applyFont="1" applyFill="1" applyBorder="1" applyAlignment="1" applyProtection="1">
      <alignment vertical="center"/>
      <protection locked="0"/>
    </xf>
    <xf numFmtId="0" fontId="10" fillId="11" borderId="1" xfId="0" applyFont="1" applyFill="1" applyBorder="1" applyAlignment="1" applyProtection="1">
      <alignment horizontal="left" vertical="center" indent="1"/>
      <protection locked="0"/>
    </xf>
    <xf numFmtId="0" fontId="10" fillId="11" borderId="0" xfId="0" applyFont="1" applyFill="1" applyBorder="1" applyAlignment="1" applyProtection="1">
      <alignment horizontal="left" vertical="center"/>
      <protection locked="0"/>
    </xf>
    <xf numFmtId="0" fontId="10" fillId="11" borderId="7" xfId="0" applyFont="1" applyFill="1" applyBorder="1" applyAlignment="1" applyProtection="1">
      <alignment horizontal="left" vertical="center" indent="3"/>
      <protection locked="0"/>
    </xf>
    <xf numFmtId="0" fontId="10" fillId="11" borderId="4" xfId="0" applyFont="1" applyFill="1" applyBorder="1" applyAlignment="1" applyProtection="1">
      <alignment horizontal="left" vertical="center"/>
      <protection locked="0"/>
    </xf>
    <xf numFmtId="0" fontId="10" fillId="11" borderId="0" xfId="0" applyNumberFormat="1" applyFont="1" applyFill="1" applyBorder="1" applyAlignment="1" applyProtection="1">
      <alignment horizontal="left" vertical="center" wrapText="1"/>
      <protection locked="0"/>
    </xf>
    <xf numFmtId="44" fontId="8" fillId="11" borderId="2" xfId="2" applyNumberFormat="1" applyFont="1" applyFill="1" applyBorder="1" applyAlignment="1" applyProtection="1">
      <alignment horizontal="center" vertical="center"/>
      <protection locked="0"/>
    </xf>
    <xf numFmtId="9" fontId="15" fillId="11" borderId="1" xfId="0" applyNumberFormat="1" applyFont="1" applyFill="1" applyBorder="1" applyAlignment="1" applyProtection="1">
      <alignment horizontal="left" vertical="center" indent="3"/>
      <protection locked="0"/>
    </xf>
    <xf numFmtId="9" fontId="8" fillId="11" borderId="1" xfId="0" applyNumberFormat="1" applyFont="1" applyFill="1" applyBorder="1" applyAlignment="1" applyProtection="1">
      <alignment horizontal="left" vertical="center" indent="4"/>
      <protection locked="0"/>
    </xf>
    <xf numFmtId="9" fontId="10" fillId="11" borderId="0" xfId="0" applyNumberFormat="1" applyFont="1" applyFill="1" applyBorder="1" applyAlignment="1" applyProtection="1">
      <alignment horizontal="left" vertical="center"/>
      <protection locked="0"/>
    </xf>
    <xf numFmtId="9" fontId="15" fillId="12" borderId="1" xfId="0" applyNumberFormat="1" applyFont="1" applyFill="1" applyBorder="1" applyAlignment="1" applyProtection="1">
      <alignment horizontal="left" vertical="center" indent="1"/>
      <protection locked="0"/>
    </xf>
    <xf numFmtId="0" fontId="10" fillId="12" borderId="0" xfId="1" applyFont="1" applyFill="1" applyBorder="1" applyAlignment="1" applyProtection="1">
      <alignment horizontal="left" vertical="center"/>
      <protection locked="0"/>
    </xf>
    <xf numFmtId="0" fontId="10" fillId="12" borderId="0" xfId="1" applyNumberFormat="1" applyFont="1" applyFill="1" applyBorder="1" applyAlignment="1" applyProtection="1">
      <alignment horizontal="center" vertical="center" wrapText="1"/>
      <protection locked="0"/>
    </xf>
    <xf numFmtId="44" fontId="10" fillId="12" borderId="2" xfId="1" applyNumberFormat="1" applyFont="1" applyFill="1" applyBorder="1" applyAlignment="1" applyProtection="1">
      <alignment horizontal="center" vertical="center"/>
    </xf>
    <xf numFmtId="44" fontId="3" fillId="0" borderId="11" xfId="0" applyNumberFormat="1" applyFont="1" applyFill="1" applyBorder="1" applyAlignment="1" applyProtection="1">
      <alignment horizontal="center" vertical="center"/>
      <protection locked="0"/>
    </xf>
    <xf numFmtId="44" fontId="3" fillId="10" borderId="2" xfId="1" applyNumberFormat="1" applyFont="1" applyFill="1" applyBorder="1" applyAlignment="1" applyProtection="1">
      <alignment horizontal="center" vertical="center"/>
    </xf>
    <xf numFmtId="44" fontId="10" fillId="13" borderId="12" xfId="1" applyNumberFormat="1" applyFont="1" applyFill="1" applyBorder="1" applyAlignment="1" applyProtection="1">
      <alignment horizontal="center" vertical="center"/>
    </xf>
    <xf numFmtId="44" fontId="10" fillId="13" borderId="13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right" vertical="center"/>
      <protection locked="0"/>
    </xf>
    <xf numFmtId="0" fontId="1" fillId="6" borderId="0" xfId="0" applyFont="1" applyFill="1" applyBorder="1" applyAlignment="1" applyProtection="1">
      <alignment vertical="center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17" fillId="0" borderId="10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</cellXfs>
  <cellStyles count="4">
    <cellStyle name="20% - Accent1" xfId="1" builtinId="30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2023358</xdr:colOff>
      <xdr:row>2</xdr:row>
      <xdr:rowOff>129458</xdr:rowOff>
    </xdr:from>
    <xdr:to>
      <xdr:col>5</xdr:col>
      <xdr:colOff>972860</xdr:colOff>
      <xdr:row>7</xdr:row>
      <xdr:rowOff>64844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B7D1DCF-6D99-E5FF-A857-7E60CF754219}"/>
            </a:ext>
          </a:extLst>
        </xdr:cNvPr>
        <xdr:cNvSpPr txBox="1"/>
      </xdr:nvSpPr>
      <xdr:spPr>
        <a:xfrm>
          <a:off x="5248275" y="508222"/>
          <a:ext cx="4328850" cy="76986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0" i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The numbered heading of each section refers to the corresponding heading in the ITC Grant Handbook.  Refer to the handbook for details</a:t>
          </a:r>
          <a:r>
            <a:rPr lang="en-US" sz="900" b="0" i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of each allowable cost. </a:t>
          </a:r>
        </a:p>
        <a:p>
          <a:endParaRPr lang="en-US" sz="900" b="0" i="1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900" b="0" i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Enter budget</a:t>
          </a:r>
          <a:r>
            <a:rPr lang="en-US" sz="900" b="0" i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details and amounts in the grey cells. The colored cells will auto-populate with subtotals and totals. </a:t>
          </a:r>
          <a:endParaRPr lang="en-US" sz="900" b="0" i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2000498</xdr:colOff>
      <xdr:row>2</xdr:row>
      <xdr:rowOff>129458</xdr:rowOff>
    </xdr:from>
    <xdr:to>
      <xdr:col>5</xdr:col>
      <xdr:colOff>963555</xdr:colOff>
      <xdr:row>7</xdr:row>
      <xdr:rowOff>64939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B2982C1-DFA2-75C6-1A15-DB50CAF9F715}"/>
            </a:ext>
          </a:extLst>
        </xdr:cNvPr>
        <xdr:cNvSpPr txBox="1"/>
      </xdr:nvSpPr>
      <xdr:spPr>
        <a:xfrm>
          <a:off x="5553323" y="516173"/>
          <a:ext cx="9878656" cy="7525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0" i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The numbered heading of each section refers to the corresponding heading in the ITC Grant Handbook.  Refer to the handbook for details</a:t>
          </a:r>
          <a:r>
            <a:rPr lang="en-US" sz="900" b="0" i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of each allowable cost. </a:t>
          </a:r>
        </a:p>
        <a:p>
          <a:endParaRPr lang="en-US" sz="900" b="0" i="1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900" b="0" i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Enter budget</a:t>
          </a:r>
          <a:r>
            <a:rPr lang="en-US" sz="900" b="0" i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details and amounts in the grey cells. The colored cells will auto-populate with subtotals and totals. </a:t>
          </a:r>
          <a:endParaRPr lang="en-US" sz="900" b="0" i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450AA-09B3-4F86-A33D-A4C7B71547FC}">
  <sheetPr>
    <pageSetUpPr fitToPage="1"/>
  </sheetPr>
  <dimension ref="B1:N108"/>
  <sheetViews>
    <sheetView showGridLines="0" tabSelected="1" zoomScale="95" zoomScaleNormal="95" zoomScaleSheetLayoutView="100" zoomScalePageLayoutView="90" workbookViewId="0">
      <selection activeCell="G8" sqref="G8"/>
    </sheetView>
  </sheetViews>
  <sheetFormatPr defaultColWidth="26.7109375" defaultRowHeight="12.75"/>
  <cols>
    <col min="1" max="1" width="3.85546875" style="4" customWidth="1"/>
    <col min="2" max="2" width="30.5703125" style="4" customWidth="1"/>
    <col min="3" max="3" width="18.7109375" style="4" customWidth="1"/>
    <col min="4" max="4" width="102.28515625" style="5" customWidth="1"/>
    <col min="5" max="5" width="23" style="5" customWidth="1"/>
    <col min="6" max="6" width="19.140625" style="21" customWidth="1"/>
    <col min="7" max="7" width="19.85546875" style="4" bestFit="1" customWidth="1"/>
    <col min="8" max="16384" width="26.7109375" style="4"/>
  </cols>
  <sheetData>
    <row r="1" spans="2:14" ht="15.75">
      <c r="B1" s="100" t="s">
        <v>0</v>
      </c>
      <c r="C1" s="101"/>
      <c r="D1" s="101"/>
      <c r="E1" s="101"/>
      <c r="F1" s="102"/>
    </row>
    <row r="2" spans="2:14" ht="15.75">
      <c r="B2" s="103" t="s">
        <v>1</v>
      </c>
      <c r="C2" s="104"/>
      <c r="D2" s="104"/>
      <c r="E2" s="104"/>
      <c r="F2" s="105"/>
    </row>
    <row r="3" spans="2:14">
      <c r="B3" s="98" t="s">
        <v>2</v>
      </c>
      <c r="C3" s="99"/>
      <c r="D3" s="22"/>
      <c r="E3" s="22"/>
      <c r="F3" s="40"/>
    </row>
    <row r="4" spans="2:14">
      <c r="B4" s="98" t="s">
        <v>3</v>
      </c>
      <c r="C4" s="28"/>
      <c r="D4" s="23"/>
      <c r="E4" s="23"/>
      <c r="F4" s="42"/>
    </row>
    <row r="5" spans="2:14">
      <c r="B5" s="98" t="s">
        <v>4</v>
      </c>
      <c r="C5" s="31">
        <f>SUM(F9+F90)</f>
        <v>0</v>
      </c>
      <c r="D5" s="24"/>
      <c r="E5" s="24"/>
      <c r="F5" s="43"/>
      <c r="G5" s="12"/>
    </row>
    <row r="6" spans="2:14">
      <c r="B6" s="98" t="s">
        <v>5</v>
      </c>
      <c r="C6" s="32">
        <f>SUM(F94)</f>
        <v>0</v>
      </c>
      <c r="D6" s="25"/>
      <c r="E6" s="25"/>
      <c r="F6" s="44"/>
    </row>
    <row r="7" spans="2:14">
      <c r="B7" s="98" t="s">
        <v>6</v>
      </c>
      <c r="C7" s="33" t="e">
        <f>C6/C5</f>
        <v>#DIV/0!</v>
      </c>
      <c r="D7" s="30" t="s">
        <v>7</v>
      </c>
      <c r="E7" s="30"/>
      <c r="F7" s="44"/>
    </row>
    <row r="8" spans="2:14" ht="13.5" thickBot="1">
      <c r="B8" s="39"/>
      <c r="C8" s="9"/>
      <c r="D8" s="22"/>
      <c r="E8" s="22"/>
      <c r="F8" s="45"/>
      <c r="H8"/>
      <c r="I8"/>
      <c r="J8"/>
      <c r="K8"/>
      <c r="L8"/>
      <c r="M8"/>
      <c r="N8"/>
    </row>
    <row r="9" spans="2:14" ht="14.25" customHeight="1" thickTop="1">
      <c r="B9" s="10" t="s">
        <v>8</v>
      </c>
      <c r="C9" s="11"/>
      <c r="D9" s="26"/>
      <c r="E9" s="26"/>
      <c r="F9" s="87">
        <f>SUM(F10,F34,F45,F51,F64,F72,F76)</f>
        <v>0</v>
      </c>
      <c r="H9"/>
      <c r="I9"/>
      <c r="J9"/>
      <c r="K9"/>
      <c r="L9"/>
      <c r="M9"/>
      <c r="N9"/>
    </row>
    <row r="10" spans="2:14" s="13" customFormat="1" ht="30" customHeight="1">
      <c r="B10" s="3" t="s">
        <v>9</v>
      </c>
      <c r="C10" s="6"/>
      <c r="D10" s="59" t="s">
        <v>10</v>
      </c>
      <c r="E10" s="59" t="s">
        <v>11</v>
      </c>
      <c r="F10" s="54">
        <f>F11+F16+F20+F24+F31</f>
        <v>0</v>
      </c>
      <c r="H10"/>
      <c r="I10"/>
      <c r="J10"/>
      <c r="K10"/>
      <c r="L10"/>
      <c r="M10"/>
      <c r="N10"/>
    </row>
    <row r="11" spans="2:14">
      <c r="B11" s="48" t="s">
        <v>12</v>
      </c>
      <c r="C11" s="34"/>
      <c r="D11" s="60"/>
      <c r="E11" s="55"/>
      <c r="F11" s="47">
        <f>SUM(F12:F15)</f>
        <v>0</v>
      </c>
      <c r="G11" s="14"/>
      <c r="H11"/>
      <c r="I11"/>
      <c r="J11"/>
      <c r="K11"/>
      <c r="L11"/>
      <c r="M11"/>
      <c r="N11"/>
    </row>
    <row r="12" spans="2:14">
      <c r="B12" s="2" t="s">
        <v>13</v>
      </c>
      <c r="C12" s="7"/>
      <c r="D12" s="61"/>
      <c r="E12" s="56"/>
      <c r="F12" s="29"/>
      <c r="G12" s="14"/>
      <c r="H12"/>
      <c r="I12"/>
      <c r="J12"/>
      <c r="K12"/>
      <c r="L12"/>
      <c r="M12"/>
      <c r="N12"/>
    </row>
    <row r="13" spans="2:14">
      <c r="B13" s="2" t="s">
        <v>14</v>
      </c>
      <c r="C13" s="7"/>
      <c r="D13" s="61"/>
      <c r="E13" s="56"/>
      <c r="F13" s="29"/>
      <c r="G13" s="14"/>
      <c r="H13"/>
      <c r="I13"/>
      <c r="J13"/>
      <c r="K13"/>
      <c r="L13"/>
      <c r="M13"/>
      <c r="N13"/>
    </row>
    <row r="14" spans="2:14">
      <c r="B14" s="2" t="s">
        <v>15</v>
      </c>
      <c r="C14" s="7"/>
      <c r="D14" s="61"/>
      <c r="E14" s="56"/>
      <c r="F14" s="29"/>
      <c r="G14" s="14"/>
      <c r="H14"/>
      <c r="I14"/>
      <c r="J14"/>
      <c r="K14"/>
      <c r="L14"/>
      <c r="M14"/>
      <c r="N14"/>
    </row>
    <row r="15" spans="2:14">
      <c r="B15" s="2" t="s">
        <v>16</v>
      </c>
      <c r="C15" s="7"/>
      <c r="D15" s="61"/>
      <c r="E15" s="56"/>
      <c r="F15" s="29"/>
      <c r="G15" s="14"/>
      <c r="H15"/>
      <c r="I15"/>
      <c r="J15"/>
      <c r="K15"/>
      <c r="L15"/>
      <c r="M15"/>
      <c r="N15"/>
    </row>
    <row r="16" spans="2:14">
      <c r="B16" s="48" t="s">
        <v>17</v>
      </c>
      <c r="C16" s="36"/>
      <c r="D16" s="62"/>
      <c r="E16" s="57"/>
      <c r="F16" s="47">
        <f>SUM(F17:F19)</f>
        <v>0</v>
      </c>
      <c r="G16" s="14"/>
      <c r="H16"/>
      <c r="I16"/>
      <c r="J16"/>
      <c r="K16"/>
      <c r="L16"/>
      <c r="M16"/>
      <c r="N16"/>
    </row>
    <row r="17" spans="2:14">
      <c r="B17" s="2" t="s">
        <v>18</v>
      </c>
      <c r="C17" s="8"/>
      <c r="D17" s="61"/>
      <c r="E17" s="56"/>
      <c r="F17" s="29"/>
      <c r="G17" s="14"/>
      <c r="H17"/>
      <c r="I17"/>
      <c r="J17"/>
      <c r="K17"/>
      <c r="L17"/>
      <c r="M17"/>
      <c r="N17"/>
    </row>
    <row r="18" spans="2:14">
      <c r="B18" s="2" t="s">
        <v>19</v>
      </c>
      <c r="C18" s="8"/>
      <c r="D18" s="61"/>
      <c r="E18" s="56"/>
      <c r="F18" s="29"/>
      <c r="G18" s="14"/>
      <c r="H18"/>
      <c r="I18"/>
      <c r="J18"/>
      <c r="K18"/>
      <c r="L18"/>
      <c r="M18"/>
      <c r="N18"/>
    </row>
    <row r="19" spans="2:14" ht="12.75" customHeight="1">
      <c r="B19" s="2" t="s">
        <v>20</v>
      </c>
      <c r="C19" s="8"/>
      <c r="D19" s="61"/>
      <c r="E19" s="56"/>
      <c r="F19" s="29"/>
      <c r="H19"/>
      <c r="I19"/>
      <c r="J19"/>
      <c r="K19"/>
      <c r="L19"/>
      <c r="M19"/>
      <c r="N19"/>
    </row>
    <row r="20" spans="2:14">
      <c r="B20" s="48" t="s">
        <v>21</v>
      </c>
      <c r="C20" s="8"/>
      <c r="D20" s="62"/>
      <c r="E20" s="57"/>
      <c r="F20" s="47">
        <f>SUM(F21:F23)</f>
        <v>0</v>
      </c>
      <c r="H20"/>
      <c r="I20"/>
      <c r="J20"/>
      <c r="K20"/>
      <c r="L20"/>
      <c r="M20"/>
      <c r="N20"/>
    </row>
    <row r="21" spans="2:14">
      <c r="B21" s="2" t="s">
        <v>22</v>
      </c>
      <c r="C21" s="8"/>
      <c r="D21" s="61"/>
      <c r="E21" s="56"/>
      <c r="F21" s="29"/>
      <c r="H21"/>
      <c r="I21"/>
      <c r="J21"/>
      <c r="K21"/>
      <c r="L21"/>
      <c r="M21"/>
      <c r="N21"/>
    </row>
    <row r="22" spans="2:14">
      <c r="B22" s="2" t="s">
        <v>23</v>
      </c>
      <c r="C22" s="8"/>
      <c r="D22" s="61"/>
      <c r="E22" s="56"/>
      <c r="F22" s="29"/>
      <c r="H22"/>
      <c r="I22"/>
      <c r="J22"/>
      <c r="K22"/>
      <c r="L22"/>
      <c r="M22"/>
      <c r="N22"/>
    </row>
    <row r="23" spans="2:14">
      <c r="B23" s="2" t="s">
        <v>16</v>
      </c>
      <c r="C23" s="8"/>
      <c r="D23" s="61"/>
      <c r="E23" s="56"/>
      <c r="F23" s="29"/>
      <c r="H23"/>
      <c r="I23"/>
      <c r="J23"/>
      <c r="K23"/>
      <c r="L23"/>
      <c r="M23"/>
      <c r="N23"/>
    </row>
    <row r="24" spans="2:14">
      <c r="B24" s="46" t="s">
        <v>24</v>
      </c>
      <c r="C24" s="8"/>
      <c r="D24" s="62"/>
      <c r="E24" s="57"/>
      <c r="F24" s="47">
        <f>SUM(F25:F30)</f>
        <v>0</v>
      </c>
      <c r="H24"/>
      <c r="I24"/>
      <c r="J24"/>
      <c r="K24"/>
      <c r="L24"/>
      <c r="M24"/>
      <c r="N24"/>
    </row>
    <row r="25" spans="2:14">
      <c r="B25" s="1" t="s">
        <v>25</v>
      </c>
      <c r="C25" s="8"/>
      <c r="D25" s="61"/>
      <c r="E25" s="56"/>
      <c r="F25" s="29"/>
      <c r="H25"/>
      <c r="I25"/>
      <c r="J25"/>
      <c r="K25"/>
      <c r="L25"/>
      <c r="M25"/>
      <c r="N25"/>
    </row>
    <row r="26" spans="2:14">
      <c r="B26" s="1" t="s">
        <v>26</v>
      </c>
      <c r="C26" s="8"/>
      <c r="D26" s="61"/>
      <c r="E26" s="56"/>
      <c r="F26" s="29"/>
      <c r="H26"/>
      <c r="I26"/>
      <c r="J26"/>
      <c r="K26"/>
      <c r="L26"/>
      <c r="M26"/>
      <c r="N26"/>
    </row>
    <row r="27" spans="2:14">
      <c r="B27" s="1" t="s">
        <v>27</v>
      </c>
      <c r="C27" s="8"/>
      <c r="D27" s="61"/>
      <c r="E27" s="56"/>
      <c r="F27" s="29"/>
      <c r="H27"/>
      <c r="I27"/>
      <c r="J27"/>
      <c r="K27"/>
      <c r="L27"/>
      <c r="M27"/>
      <c r="N27"/>
    </row>
    <row r="28" spans="2:14">
      <c r="B28" s="1" t="s">
        <v>28</v>
      </c>
      <c r="C28" s="8"/>
      <c r="D28" s="61"/>
      <c r="E28" s="56"/>
      <c r="F28" s="29"/>
      <c r="H28"/>
      <c r="I28"/>
      <c r="J28"/>
      <c r="K28"/>
      <c r="L28"/>
      <c r="M28"/>
      <c r="N28"/>
    </row>
    <row r="29" spans="2:14">
      <c r="B29" s="1" t="s">
        <v>29</v>
      </c>
      <c r="C29" s="8"/>
      <c r="D29" s="61"/>
      <c r="E29" s="56"/>
      <c r="F29" s="29"/>
      <c r="H29"/>
      <c r="I29"/>
      <c r="J29"/>
      <c r="K29"/>
      <c r="L29"/>
      <c r="M29"/>
      <c r="N29"/>
    </row>
    <row r="30" spans="2:14">
      <c r="B30" s="1" t="s">
        <v>16</v>
      </c>
      <c r="C30" s="8"/>
      <c r="D30" s="61"/>
      <c r="E30" s="56"/>
      <c r="F30" s="29"/>
      <c r="H30"/>
      <c r="I30"/>
      <c r="J30"/>
      <c r="K30"/>
      <c r="L30"/>
      <c r="M30"/>
      <c r="N30"/>
    </row>
    <row r="31" spans="2:14">
      <c r="B31" s="46" t="s">
        <v>30</v>
      </c>
      <c r="C31" s="8"/>
      <c r="D31" s="62"/>
      <c r="E31" s="57"/>
      <c r="F31" s="47">
        <f>SUM(F32:F33)</f>
        <v>0</v>
      </c>
      <c r="H31"/>
      <c r="I31"/>
      <c r="J31"/>
      <c r="K31"/>
      <c r="L31"/>
      <c r="M31"/>
      <c r="N31"/>
    </row>
    <row r="32" spans="2:14">
      <c r="B32" s="2" t="s">
        <v>31</v>
      </c>
      <c r="C32" s="36"/>
      <c r="D32" s="61"/>
      <c r="E32" s="56"/>
      <c r="F32" s="29"/>
      <c r="H32"/>
      <c r="I32"/>
      <c r="J32"/>
      <c r="K32"/>
      <c r="L32"/>
      <c r="M32"/>
      <c r="N32"/>
    </row>
    <row r="33" spans="2:14">
      <c r="B33" s="2" t="s">
        <v>16</v>
      </c>
      <c r="C33" s="36"/>
      <c r="D33" s="61"/>
      <c r="E33" s="56"/>
      <c r="F33" s="29"/>
      <c r="H33"/>
      <c r="I33"/>
      <c r="J33"/>
      <c r="K33"/>
      <c r="L33"/>
      <c r="M33"/>
      <c r="N33"/>
    </row>
    <row r="34" spans="2:14" ht="30" customHeight="1">
      <c r="B34" s="3" t="s">
        <v>32</v>
      </c>
      <c r="C34" s="6"/>
      <c r="D34" s="59" t="s">
        <v>33</v>
      </c>
      <c r="E34" s="59" t="s">
        <v>11</v>
      </c>
      <c r="F34" s="54">
        <f>F35+F39</f>
        <v>0</v>
      </c>
      <c r="H34"/>
      <c r="I34"/>
      <c r="J34"/>
      <c r="K34"/>
      <c r="L34"/>
      <c r="M34"/>
      <c r="N34"/>
    </row>
    <row r="35" spans="2:14" s="13" customFormat="1" ht="14.25">
      <c r="B35" s="49" t="s">
        <v>34</v>
      </c>
      <c r="C35" s="7"/>
      <c r="D35" s="60"/>
      <c r="E35" s="55"/>
      <c r="F35" s="47">
        <f>SUM(F36:F38)</f>
        <v>0</v>
      </c>
      <c r="H35"/>
      <c r="I35"/>
      <c r="J35"/>
      <c r="K35"/>
      <c r="L35"/>
      <c r="M35"/>
      <c r="N35"/>
    </row>
    <row r="36" spans="2:14">
      <c r="B36" s="1" t="s">
        <v>35</v>
      </c>
      <c r="C36" s="7"/>
      <c r="D36" s="61"/>
      <c r="E36" s="56"/>
      <c r="F36" s="29"/>
      <c r="G36" s="14"/>
      <c r="H36"/>
      <c r="I36"/>
      <c r="J36"/>
      <c r="K36"/>
      <c r="L36"/>
      <c r="M36"/>
      <c r="N36"/>
    </row>
    <row r="37" spans="2:14">
      <c r="B37" s="1" t="s">
        <v>36</v>
      </c>
      <c r="C37" s="7"/>
      <c r="D37" s="61"/>
      <c r="E37" s="56"/>
      <c r="F37" s="29"/>
      <c r="G37" s="14"/>
    </row>
    <row r="38" spans="2:14">
      <c r="B38" s="1" t="s">
        <v>16</v>
      </c>
      <c r="C38" s="7"/>
      <c r="D38" s="61"/>
      <c r="E38" s="56"/>
      <c r="F38" s="29"/>
      <c r="G38" s="14"/>
    </row>
    <row r="39" spans="2:14">
      <c r="B39" s="49" t="s">
        <v>37</v>
      </c>
      <c r="C39" s="7"/>
      <c r="D39" s="60"/>
      <c r="E39" s="55"/>
      <c r="F39" s="47">
        <f>SUM(F40:F44)</f>
        <v>0</v>
      </c>
      <c r="G39" s="14"/>
    </row>
    <row r="40" spans="2:14">
      <c r="B40" s="1" t="s">
        <v>38</v>
      </c>
      <c r="C40" s="7"/>
      <c r="D40" s="61"/>
      <c r="E40" s="56"/>
      <c r="F40" s="29"/>
      <c r="G40" s="14"/>
    </row>
    <row r="41" spans="2:14">
      <c r="B41" s="1" t="s">
        <v>39</v>
      </c>
      <c r="C41" s="7"/>
      <c r="D41" s="61"/>
      <c r="E41" s="56"/>
      <c r="F41" s="29"/>
      <c r="G41" s="14"/>
    </row>
    <row r="42" spans="2:14">
      <c r="B42" s="1" t="s">
        <v>40</v>
      </c>
      <c r="C42" s="7"/>
      <c r="D42" s="61"/>
      <c r="E42" s="56"/>
      <c r="F42" s="29"/>
      <c r="G42" s="14"/>
    </row>
    <row r="43" spans="2:14">
      <c r="B43" s="1" t="s">
        <v>41</v>
      </c>
      <c r="C43" s="7"/>
      <c r="D43" s="61"/>
      <c r="E43" s="56"/>
      <c r="F43" s="29"/>
      <c r="G43" s="14"/>
    </row>
    <row r="44" spans="2:14">
      <c r="B44" s="1" t="s">
        <v>16</v>
      </c>
      <c r="C44" s="7"/>
      <c r="D44" s="61"/>
      <c r="E44" s="56"/>
      <c r="F44" s="29"/>
      <c r="G44" s="14"/>
    </row>
    <row r="45" spans="2:14" ht="30" customHeight="1">
      <c r="B45" s="3" t="s">
        <v>42</v>
      </c>
      <c r="C45" s="6"/>
      <c r="D45" s="59" t="s">
        <v>43</v>
      </c>
      <c r="E45" s="59" t="s">
        <v>11</v>
      </c>
      <c r="F45" s="54">
        <f>SUM(F46:F50)</f>
        <v>0</v>
      </c>
      <c r="G45" s="14"/>
    </row>
    <row r="46" spans="2:14">
      <c r="B46" s="1" t="s">
        <v>44</v>
      </c>
      <c r="C46" s="7"/>
      <c r="D46" s="61"/>
      <c r="E46" s="56"/>
      <c r="F46" s="29"/>
      <c r="G46" s="14"/>
    </row>
    <row r="47" spans="2:14" s="13" customFormat="1" ht="14.25">
      <c r="B47" s="1" t="s">
        <v>45</v>
      </c>
      <c r="C47" s="7"/>
      <c r="D47" s="61"/>
      <c r="E47" s="56"/>
      <c r="F47" s="29"/>
    </row>
    <row r="48" spans="2:14">
      <c r="B48" s="1" t="s">
        <v>46</v>
      </c>
      <c r="C48" s="7"/>
      <c r="D48" s="61"/>
      <c r="E48" s="56"/>
      <c r="F48" s="29"/>
      <c r="G48" s="14"/>
    </row>
    <row r="49" spans="2:7">
      <c r="B49" s="1" t="s">
        <v>47</v>
      </c>
      <c r="C49" s="7"/>
      <c r="D49" s="61"/>
      <c r="E49" s="56"/>
      <c r="F49" s="29"/>
      <c r="G49" s="14"/>
    </row>
    <row r="50" spans="2:7">
      <c r="B50" s="1" t="s">
        <v>48</v>
      </c>
      <c r="C50" s="7"/>
      <c r="D50" s="61"/>
      <c r="E50" s="56"/>
      <c r="F50" s="29"/>
      <c r="G50" s="14"/>
    </row>
    <row r="51" spans="2:7" ht="30" customHeight="1">
      <c r="B51" s="3" t="s">
        <v>49</v>
      </c>
      <c r="C51" s="6"/>
      <c r="D51" s="59" t="s">
        <v>50</v>
      </c>
      <c r="E51" s="59" t="s">
        <v>11</v>
      </c>
      <c r="F51" s="54">
        <f>SUM(F52+F55+F58+F61)</f>
        <v>0</v>
      </c>
      <c r="G51" s="14"/>
    </row>
    <row r="52" spans="2:7">
      <c r="B52" s="49" t="s">
        <v>51</v>
      </c>
      <c r="C52" s="7"/>
      <c r="D52" s="62"/>
      <c r="E52" s="57"/>
      <c r="F52" s="47">
        <f>SUM(F53:F54)</f>
        <v>0</v>
      </c>
      <c r="G52" s="14"/>
    </row>
    <row r="53" spans="2:7" s="13" customFormat="1" ht="14.25">
      <c r="B53" s="1" t="s">
        <v>52</v>
      </c>
      <c r="C53" s="7"/>
      <c r="D53" s="61"/>
      <c r="E53" s="56"/>
      <c r="F53" s="29"/>
    </row>
    <row r="54" spans="2:7">
      <c r="B54" s="1" t="s">
        <v>53</v>
      </c>
      <c r="C54" s="7"/>
      <c r="D54" s="61"/>
      <c r="E54" s="56"/>
      <c r="F54" s="29"/>
      <c r="G54" s="14"/>
    </row>
    <row r="55" spans="2:7" s="16" customFormat="1">
      <c r="B55" s="49" t="s">
        <v>54</v>
      </c>
      <c r="C55" s="7"/>
      <c r="D55" s="62"/>
      <c r="E55" s="57"/>
      <c r="F55" s="47">
        <f>SUM(F56:F57)</f>
        <v>0</v>
      </c>
      <c r="G55" s="15"/>
    </row>
    <row r="56" spans="2:7" s="16" customFormat="1">
      <c r="B56" s="1" t="s">
        <v>55</v>
      </c>
      <c r="C56" s="7"/>
      <c r="D56" s="61"/>
      <c r="E56" s="56"/>
      <c r="F56" s="29"/>
      <c r="G56" s="15"/>
    </row>
    <row r="57" spans="2:7">
      <c r="B57" s="1" t="s">
        <v>56</v>
      </c>
      <c r="C57" s="7"/>
      <c r="D57" s="61"/>
      <c r="E57" s="56"/>
      <c r="F57" s="29"/>
      <c r="G57" s="14"/>
    </row>
    <row r="58" spans="2:7" s="16" customFormat="1">
      <c r="B58" s="49" t="s">
        <v>57</v>
      </c>
      <c r="C58" s="7"/>
      <c r="D58" s="62"/>
      <c r="E58" s="57"/>
      <c r="F58" s="47">
        <f>SUM(F59:F60)</f>
        <v>0</v>
      </c>
      <c r="G58" s="15"/>
    </row>
    <row r="59" spans="2:7" s="16" customFormat="1">
      <c r="B59" s="1" t="s">
        <v>58</v>
      </c>
      <c r="C59" s="7"/>
      <c r="D59" s="61"/>
      <c r="E59" s="56"/>
      <c r="F59" s="29"/>
      <c r="G59" s="15"/>
    </row>
    <row r="60" spans="2:7">
      <c r="B60" s="1" t="s">
        <v>59</v>
      </c>
      <c r="C60" s="7"/>
      <c r="D60" s="61"/>
      <c r="E60" s="56"/>
      <c r="F60" s="29"/>
      <c r="G60" s="14"/>
    </row>
    <row r="61" spans="2:7">
      <c r="B61" s="49" t="s">
        <v>60</v>
      </c>
      <c r="C61" s="7"/>
      <c r="D61" s="62"/>
      <c r="E61" s="57"/>
      <c r="F61" s="47">
        <f>SUM(F62:F63)</f>
        <v>0</v>
      </c>
      <c r="G61" s="14"/>
    </row>
    <row r="62" spans="2:7">
      <c r="B62" s="1" t="s">
        <v>52</v>
      </c>
      <c r="C62" s="7"/>
      <c r="D62" s="61"/>
      <c r="E62" s="56"/>
      <c r="F62" s="29"/>
      <c r="G62" s="14"/>
    </row>
    <row r="63" spans="2:7">
      <c r="B63" s="1" t="s">
        <v>53</v>
      </c>
      <c r="C63" s="7"/>
      <c r="D63" s="61"/>
      <c r="E63" s="56"/>
      <c r="F63" s="29"/>
      <c r="G63" s="14"/>
    </row>
    <row r="64" spans="2:7" s="16" customFormat="1" ht="30" customHeight="1">
      <c r="B64" s="3" t="s">
        <v>61</v>
      </c>
      <c r="C64" s="6"/>
      <c r="D64" s="59" t="s">
        <v>62</v>
      </c>
      <c r="E64" s="59" t="s">
        <v>11</v>
      </c>
      <c r="F64" s="54">
        <f>F65+F68</f>
        <v>0</v>
      </c>
      <c r="G64" s="15"/>
    </row>
    <row r="65" spans="2:7" s="16" customFormat="1">
      <c r="B65" s="49" t="s">
        <v>63</v>
      </c>
      <c r="C65" s="7"/>
      <c r="D65" s="62"/>
      <c r="E65" s="57"/>
      <c r="F65" s="47">
        <f>SUM(F66:F67)</f>
        <v>0</v>
      </c>
      <c r="G65" s="15"/>
    </row>
    <row r="66" spans="2:7" s="13" customFormat="1" ht="14.25">
      <c r="B66" s="1" t="s">
        <v>64</v>
      </c>
      <c r="C66" s="7"/>
      <c r="D66" s="61"/>
      <c r="E66" s="56"/>
      <c r="F66" s="29"/>
    </row>
    <row r="67" spans="2:7">
      <c r="B67" s="1" t="s">
        <v>65</v>
      </c>
      <c r="C67" s="7"/>
      <c r="D67" s="61"/>
      <c r="E67" s="56"/>
      <c r="F67" s="29"/>
      <c r="G67" s="14"/>
    </row>
    <row r="68" spans="2:7" s="16" customFormat="1">
      <c r="B68" s="49" t="s">
        <v>66</v>
      </c>
      <c r="C68" s="7"/>
      <c r="D68" s="62"/>
      <c r="E68" s="57"/>
      <c r="F68" s="47">
        <f>SUM(F69:F70)</f>
        <v>0</v>
      </c>
      <c r="G68" s="15"/>
    </row>
    <row r="69" spans="2:7" s="16" customFormat="1">
      <c r="B69" s="1" t="s">
        <v>64</v>
      </c>
      <c r="C69" s="7"/>
      <c r="D69" s="61"/>
      <c r="E69" s="56"/>
      <c r="F69" s="29"/>
      <c r="G69" s="15"/>
    </row>
    <row r="70" spans="2:7">
      <c r="B70" s="1" t="s">
        <v>65</v>
      </c>
      <c r="C70" s="7"/>
      <c r="D70" s="61"/>
      <c r="E70" s="56"/>
      <c r="F70" s="29"/>
      <c r="G70" s="14"/>
    </row>
    <row r="71" spans="2:7" s="16" customFormat="1" ht="14.25" customHeight="1">
      <c r="B71" s="10" t="s">
        <v>67</v>
      </c>
      <c r="C71" s="11"/>
      <c r="D71" s="63"/>
      <c r="E71" s="58"/>
      <c r="F71" s="17"/>
      <c r="G71" s="15"/>
    </row>
    <row r="72" spans="2:7" s="16" customFormat="1" ht="30" customHeight="1">
      <c r="B72" s="3" t="s">
        <v>68</v>
      </c>
      <c r="C72" s="6"/>
      <c r="D72" s="59" t="s">
        <v>69</v>
      </c>
      <c r="E72" s="59" t="s">
        <v>11</v>
      </c>
      <c r="F72" s="54">
        <f>SUM(F73:F74)</f>
        <v>0</v>
      </c>
      <c r="G72" s="15"/>
    </row>
    <row r="73" spans="2:7">
      <c r="B73" s="1" t="s">
        <v>70</v>
      </c>
      <c r="C73" s="7"/>
      <c r="D73" s="64"/>
      <c r="E73" s="27"/>
      <c r="F73" s="29"/>
    </row>
    <row r="74" spans="2:7" s="13" customFormat="1" ht="14.25">
      <c r="B74" s="1" t="s">
        <v>71</v>
      </c>
      <c r="C74" s="7"/>
      <c r="D74" s="64"/>
      <c r="E74" s="27"/>
      <c r="F74" s="29"/>
    </row>
    <row r="75" spans="2:7" ht="14.25" customHeight="1">
      <c r="B75" s="10" t="s">
        <v>72</v>
      </c>
      <c r="C75" s="11"/>
      <c r="D75" s="63"/>
      <c r="E75" s="58"/>
      <c r="F75" s="17"/>
    </row>
    <row r="76" spans="2:7" ht="30" customHeight="1">
      <c r="B76" s="3" t="s">
        <v>73</v>
      </c>
      <c r="C76" s="6"/>
      <c r="D76" s="59" t="s">
        <v>74</v>
      </c>
      <c r="E76" s="59" t="s">
        <v>11</v>
      </c>
      <c r="F76" s="54">
        <f>F77+F83+F88</f>
        <v>0</v>
      </c>
    </row>
    <row r="77" spans="2:7">
      <c r="B77" s="49" t="s">
        <v>75</v>
      </c>
      <c r="C77" s="7"/>
      <c r="D77" s="60"/>
      <c r="E77" s="55"/>
      <c r="F77" s="47">
        <f>SUM(F78:F82)</f>
        <v>0</v>
      </c>
    </row>
    <row r="78" spans="2:7" s="13" customFormat="1" ht="14.25">
      <c r="B78" s="1" t="s">
        <v>76</v>
      </c>
      <c r="C78" s="7"/>
      <c r="D78" s="61"/>
      <c r="E78" s="56"/>
      <c r="F78" s="29"/>
    </row>
    <row r="79" spans="2:7">
      <c r="B79" s="1" t="s">
        <v>77</v>
      </c>
      <c r="C79" s="7"/>
      <c r="D79" s="61"/>
      <c r="E79" s="56"/>
      <c r="F79" s="29"/>
      <c r="G79" s="14"/>
    </row>
    <row r="80" spans="2:7">
      <c r="B80" s="1" t="s">
        <v>78</v>
      </c>
      <c r="C80" s="7"/>
      <c r="D80" s="61"/>
      <c r="E80" s="56"/>
      <c r="F80" s="29"/>
      <c r="G80" s="14"/>
    </row>
    <row r="81" spans="2:14">
      <c r="B81" s="1" t="s">
        <v>79</v>
      </c>
      <c r="C81" s="7"/>
      <c r="D81" s="61"/>
      <c r="E81" s="56"/>
      <c r="F81" s="29"/>
      <c r="G81" s="14"/>
    </row>
    <row r="82" spans="2:14">
      <c r="B82" s="1" t="s">
        <v>16</v>
      </c>
      <c r="C82" s="7"/>
      <c r="D82" s="61"/>
      <c r="E82" s="56"/>
      <c r="F82" s="29"/>
      <c r="G82" s="14"/>
    </row>
    <row r="83" spans="2:14" ht="12.75" customHeight="1">
      <c r="B83" s="49" t="s">
        <v>80</v>
      </c>
      <c r="C83" s="7"/>
      <c r="D83" s="60" t="s">
        <v>81</v>
      </c>
      <c r="E83" s="55"/>
      <c r="F83" s="47">
        <f>SUM(F84:F87)</f>
        <v>0</v>
      </c>
    </row>
    <row r="84" spans="2:14">
      <c r="B84" s="1" t="s">
        <v>82</v>
      </c>
      <c r="C84" s="8"/>
      <c r="D84" s="61"/>
      <c r="E84" s="56"/>
      <c r="F84" s="29"/>
      <c r="G84" s="14"/>
    </row>
    <row r="85" spans="2:14">
      <c r="B85" s="1" t="s">
        <v>83</v>
      </c>
      <c r="C85" s="8"/>
      <c r="D85" s="61"/>
      <c r="E85" s="56"/>
      <c r="F85" s="29"/>
    </row>
    <row r="86" spans="2:14">
      <c r="B86" s="1" t="s">
        <v>84</v>
      </c>
      <c r="C86" s="8"/>
      <c r="D86" s="61"/>
      <c r="E86" s="56"/>
      <c r="F86" s="29"/>
    </row>
    <row r="87" spans="2:14">
      <c r="B87" s="1" t="s">
        <v>85</v>
      </c>
      <c r="C87" s="8"/>
      <c r="D87" s="61"/>
      <c r="E87" s="56"/>
      <c r="F87" s="29"/>
    </row>
    <row r="88" spans="2:14" ht="12.75" customHeight="1">
      <c r="B88" s="49" t="s">
        <v>86</v>
      </c>
      <c r="C88" s="7"/>
      <c r="D88" s="60"/>
      <c r="E88" s="55"/>
      <c r="F88" s="47">
        <f>SUM(F89:F89)</f>
        <v>0</v>
      </c>
    </row>
    <row r="89" spans="2:14" ht="13.5" thickBot="1">
      <c r="B89" s="1" t="s">
        <v>87</v>
      </c>
      <c r="C89" s="8"/>
      <c r="D89" s="61"/>
      <c r="E89" s="56"/>
      <c r="F89" s="29"/>
    </row>
    <row r="90" spans="2:14" ht="14.25" customHeight="1" thickTop="1">
      <c r="B90" s="65" t="s">
        <v>88</v>
      </c>
      <c r="C90" s="66"/>
      <c r="D90" s="67"/>
      <c r="E90" s="67"/>
      <c r="F90" s="89">
        <f>SUM(F92:F93)</f>
        <v>0</v>
      </c>
      <c r="H90"/>
      <c r="I90"/>
      <c r="J90"/>
      <c r="K90"/>
      <c r="L90"/>
      <c r="M90"/>
      <c r="N90"/>
    </row>
    <row r="91" spans="2:14">
      <c r="B91" s="68" t="s">
        <v>89</v>
      </c>
      <c r="C91" s="69" t="s">
        <v>90</v>
      </c>
      <c r="D91" s="70">
        <f>IF(C5*0.1&lt;75000,C5*0.1,75000)</f>
        <v>0</v>
      </c>
      <c r="E91" s="70"/>
      <c r="F91" s="88"/>
    </row>
    <row r="92" spans="2:14">
      <c r="B92" s="71" t="s">
        <v>91</v>
      </c>
      <c r="C92" s="72"/>
      <c r="D92" s="35"/>
      <c r="E92" s="35"/>
      <c r="F92" s="29"/>
    </row>
    <row r="93" spans="2:14" s="13" customFormat="1" ht="15" thickBot="1">
      <c r="B93" s="71" t="s">
        <v>92</v>
      </c>
      <c r="C93" s="72"/>
      <c r="D93" s="35"/>
      <c r="E93" s="35"/>
      <c r="F93" s="29"/>
    </row>
    <row r="94" spans="2:14" ht="13.5" thickTop="1">
      <c r="B94" s="73" t="s">
        <v>93</v>
      </c>
      <c r="C94" s="37"/>
      <c r="D94" s="38"/>
      <c r="E94" s="38"/>
      <c r="F94" s="90">
        <f>SUM(F96+F105)</f>
        <v>0</v>
      </c>
      <c r="G94" s="14"/>
    </row>
    <row r="95" spans="2:14">
      <c r="B95" s="83" t="s">
        <v>94</v>
      </c>
      <c r="C95" s="84"/>
      <c r="D95" s="85" t="s">
        <v>95</v>
      </c>
      <c r="E95" s="85"/>
      <c r="F95" s="86"/>
      <c r="G95" s="14"/>
    </row>
    <row r="96" spans="2:14" s="18" customFormat="1">
      <c r="B96" s="80" t="s">
        <v>96</v>
      </c>
      <c r="C96" s="75"/>
      <c r="D96" s="78"/>
      <c r="E96" s="78"/>
      <c r="F96" s="79">
        <f>SUM(F97:F104)</f>
        <v>0</v>
      </c>
    </row>
    <row r="97" spans="2:7" s="19" customFormat="1" ht="14.25">
      <c r="B97" s="81" t="s">
        <v>97</v>
      </c>
      <c r="C97" s="82"/>
      <c r="D97" s="51"/>
      <c r="E97" s="51"/>
      <c r="F97" s="52"/>
    </row>
    <row r="98" spans="2:7" s="18" customFormat="1">
      <c r="B98" s="81" t="s">
        <v>98</v>
      </c>
      <c r="C98" s="82"/>
      <c r="D98" s="51"/>
      <c r="E98" s="51"/>
      <c r="F98" s="52"/>
    </row>
    <row r="99" spans="2:7" s="18" customFormat="1">
      <c r="B99" s="81" t="s">
        <v>99</v>
      </c>
      <c r="C99" s="82"/>
      <c r="D99" s="51"/>
      <c r="E99" s="51"/>
      <c r="F99" s="52"/>
      <c r="G99" s="20"/>
    </row>
    <row r="100" spans="2:7" s="18" customFormat="1">
      <c r="B100" s="81" t="s">
        <v>100</v>
      </c>
      <c r="C100" s="82"/>
      <c r="D100" s="51"/>
      <c r="E100" s="51"/>
      <c r="F100" s="52"/>
      <c r="G100" s="20"/>
    </row>
    <row r="101" spans="2:7" s="18" customFormat="1">
      <c r="B101" s="81" t="s">
        <v>101</v>
      </c>
      <c r="C101" s="82"/>
      <c r="D101" s="51"/>
      <c r="E101" s="51"/>
      <c r="F101" s="52"/>
      <c r="G101" s="20"/>
    </row>
    <row r="102" spans="2:7" s="18" customFormat="1">
      <c r="B102" s="81" t="s">
        <v>102</v>
      </c>
      <c r="C102" s="82"/>
      <c r="D102" s="51"/>
      <c r="E102" s="51"/>
      <c r="F102" s="52"/>
      <c r="G102" s="20"/>
    </row>
    <row r="103" spans="2:7" s="18" customFormat="1">
      <c r="B103" s="81" t="s">
        <v>103</v>
      </c>
      <c r="C103" s="82"/>
      <c r="D103" s="51"/>
      <c r="E103" s="51"/>
      <c r="F103" s="52"/>
      <c r="G103" s="20"/>
    </row>
    <row r="104" spans="2:7" s="18" customFormat="1">
      <c r="B104" s="81" t="s">
        <v>104</v>
      </c>
      <c r="C104" s="82"/>
      <c r="D104" s="51"/>
      <c r="E104" s="51"/>
      <c r="F104" s="52"/>
      <c r="G104" s="20"/>
    </row>
    <row r="105" spans="2:7" s="18" customFormat="1">
      <c r="B105" s="74" t="s">
        <v>105</v>
      </c>
      <c r="C105" s="75"/>
      <c r="D105" s="78"/>
      <c r="E105" s="78"/>
      <c r="F105" s="79">
        <f>F106</f>
        <v>0</v>
      </c>
      <c r="G105" s="20"/>
    </row>
    <row r="106" spans="2:7" s="18" customFormat="1" ht="13.5" thickBot="1">
      <c r="B106" s="76" t="s">
        <v>106</v>
      </c>
      <c r="C106" s="77"/>
      <c r="D106" s="50" t="s">
        <v>107</v>
      </c>
      <c r="E106" s="50"/>
      <c r="F106" s="53"/>
      <c r="G106" s="20"/>
    </row>
    <row r="107" spans="2:7" s="18" customFormat="1">
      <c r="B107" s="4"/>
      <c r="C107" s="4"/>
    </row>
    <row r="108" spans="2:7" s="18" customFormat="1">
      <c r="B108" s="4"/>
      <c r="C108" s="4"/>
      <c r="D108" s="5"/>
      <c r="E108" s="5"/>
      <c r="F108" s="21"/>
    </row>
  </sheetData>
  <sheetProtection insertRows="0" deleteRows="0" selectLockedCells="1"/>
  <mergeCells count="2">
    <mergeCell ref="B1:F1"/>
    <mergeCell ref="B2:F2"/>
  </mergeCells>
  <printOptions horizontalCentered="1" gridLines="1"/>
  <pageMargins left="0.25" right="0.25" top="0.75" bottom="0.75" header="0.3" footer="0.3"/>
  <pageSetup scale="53" fitToHeight="0" orientation="landscape" r:id="rId1"/>
  <headerFooter alignWithMargins="0"/>
  <rowBreaks count="1" manualBreakCount="1">
    <brk id="71" min="1" max="7" man="1"/>
  </rowBreaks>
  <ignoredErrors>
    <ignoredError sqref="C7" evalError="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B5B2B-C5CA-4D37-9D9B-A92DB88A697E}">
  <dimension ref="B1:N109"/>
  <sheetViews>
    <sheetView showGridLines="0" showRowColHeaders="0" topLeftCell="B87" workbookViewId="0">
      <selection activeCell="E105" sqref="E105"/>
    </sheetView>
  </sheetViews>
  <sheetFormatPr defaultColWidth="26.7109375" defaultRowHeight="12.75"/>
  <cols>
    <col min="1" max="1" width="3.85546875" style="4" customWidth="1"/>
    <col min="2" max="2" width="30.5703125" style="4" customWidth="1"/>
    <col min="3" max="3" width="18.7109375" style="4" customWidth="1"/>
    <col min="4" max="4" width="140.7109375" style="5" customWidth="1"/>
    <col min="5" max="5" width="23" style="5" customWidth="1"/>
    <col min="6" max="6" width="19.140625" style="21" customWidth="1"/>
    <col min="7" max="7" width="19.85546875" style="4" bestFit="1" customWidth="1"/>
    <col min="8" max="16384" width="26.7109375" style="4"/>
  </cols>
  <sheetData>
    <row r="1" spans="2:14" ht="15">
      <c r="B1" s="92" t="s">
        <v>108</v>
      </c>
      <c r="C1" s="93"/>
      <c r="D1" s="93"/>
      <c r="E1" s="93"/>
      <c r="F1" s="94"/>
    </row>
    <row r="2" spans="2:14" ht="15">
      <c r="B2" s="95" t="s">
        <v>1</v>
      </c>
      <c r="C2" s="96"/>
      <c r="D2" s="96"/>
      <c r="E2" s="96"/>
      <c r="F2" s="97"/>
    </row>
    <row r="3" spans="2:14">
      <c r="B3" s="39"/>
      <c r="C3" s="9"/>
      <c r="D3" s="22"/>
      <c r="E3" s="22"/>
      <c r="F3" s="40"/>
    </row>
    <row r="4" spans="2:14">
      <c r="B4" s="41" t="s">
        <v>3</v>
      </c>
      <c r="C4" s="91" t="s">
        <v>109</v>
      </c>
      <c r="D4" s="23"/>
      <c r="E4" s="23"/>
      <c r="F4" s="42"/>
    </row>
    <row r="5" spans="2:14">
      <c r="B5" s="41" t="s">
        <v>4</v>
      </c>
      <c r="C5" s="31">
        <f>SUM(F10,F34,F46,F52,F65,F73,F77,F92)</f>
        <v>186907</v>
      </c>
      <c r="D5" s="24"/>
      <c r="E5" s="24"/>
      <c r="F5" s="43"/>
      <c r="G5" s="12"/>
    </row>
    <row r="6" spans="2:14">
      <c r="B6" s="41" t="s">
        <v>5</v>
      </c>
      <c r="C6" s="32">
        <f>SUM(F96)</f>
        <v>26075</v>
      </c>
      <c r="D6" s="25"/>
      <c r="E6" s="25"/>
      <c r="F6" s="44"/>
    </row>
    <row r="7" spans="2:14">
      <c r="B7" s="41" t="s">
        <v>6</v>
      </c>
      <c r="C7" s="33">
        <f>C6/C5</f>
        <v>0.13950788359986518</v>
      </c>
      <c r="D7" s="30" t="s">
        <v>7</v>
      </c>
      <c r="E7" s="30"/>
      <c r="F7" s="44"/>
    </row>
    <row r="8" spans="2:14" ht="13.5" thickBot="1">
      <c r="B8" s="39"/>
      <c r="C8" s="9"/>
      <c r="D8" s="22"/>
      <c r="E8" s="22"/>
      <c r="F8" s="45"/>
      <c r="H8"/>
      <c r="I8"/>
      <c r="J8"/>
      <c r="K8"/>
      <c r="L8"/>
      <c r="M8"/>
      <c r="N8"/>
    </row>
    <row r="9" spans="2:14" ht="14.25" customHeight="1" thickTop="1">
      <c r="B9" s="10" t="s">
        <v>8</v>
      </c>
      <c r="C9" s="11"/>
      <c r="D9" s="26"/>
      <c r="E9" s="26"/>
      <c r="F9" s="87">
        <f>SUM(F10,F34,F46,F52,F65,F73,F77)</f>
        <v>168573</v>
      </c>
      <c r="H9"/>
      <c r="I9"/>
      <c r="J9"/>
      <c r="K9"/>
      <c r="L9"/>
      <c r="M9"/>
      <c r="N9"/>
    </row>
    <row r="10" spans="2:14" s="13" customFormat="1" ht="30" customHeight="1">
      <c r="B10" s="3" t="s">
        <v>9</v>
      </c>
      <c r="C10" s="6"/>
      <c r="D10" s="59" t="s">
        <v>10</v>
      </c>
      <c r="E10" s="59" t="s">
        <v>110</v>
      </c>
      <c r="F10" s="54">
        <f>F11+F16+F20+F24+F31</f>
        <v>110868</v>
      </c>
      <c r="H10"/>
      <c r="I10"/>
      <c r="J10"/>
      <c r="K10"/>
      <c r="L10"/>
      <c r="M10"/>
      <c r="N10"/>
    </row>
    <row r="11" spans="2:14">
      <c r="B11" s="48" t="s">
        <v>12</v>
      </c>
      <c r="C11" s="34"/>
      <c r="D11" s="60"/>
      <c r="E11" s="55"/>
      <c r="F11" s="47">
        <f>SUM(F12:F15)</f>
        <v>31548</v>
      </c>
      <c r="G11" s="14"/>
      <c r="H11"/>
      <c r="I11"/>
      <c r="J11"/>
      <c r="K11"/>
      <c r="L11"/>
      <c r="M11"/>
      <c r="N11"/>
    </row>
    <row r="12" spans="2:14">
      <c r="B12" s="2" t="s">
        <v>13</v>
      </c>
      <c r="C12" s="7"/>
      <c r="D12" s="61" t="s">
        <v>111</v>
      </c>
      <c r="E12" s="56" t="s">
        <v>112</v>
      </c>
      <c r="F12" s="29">
        <v>11400</v>
      </c>
      <c r="G12" s="14"/>
      <c r="H12"/>
      <c r="I12"/>
      <c r="J12"/>
      <c r="K12"/>
      <c r="L12"/>
      <c r="M12"/>
      <c r="N12"/>
    </row>
    <row r="13" spans="2:14">
      <c r="B13" s="2" t="s">
        <v>14</v>
      </c>
      <c r="C13" s="7"/>
      <c r="D13" s="61" t="s">
        <v>113</v>
      </c>
      <c r="E13" s="56" t="s">
        <v>114</v>
      </c>
      <c r="F13" s="29">
        <v>17148</v>
      </c>
      <c r="G13" s="14"/>
      <c r="H13"/>
      <c r="I13"/>
      <c r="J13"/>
      <c r="K13"/>
      <c r="L13"/>
      <c r="M13"/>
      <c r="N13"/>
    </row>
    <row r="14" spans="2:14">
      <c r="B14" s="2" t="s">
        <v>15</v>
      </c>
      <c r="C14" s="7"/>
      <c r="D14" s="61" t="s">
        <v>115</v>
      </c>
      <c r="E14" s="56" t="s">
        <v>116</v>
      </c>
      <c r="F14" s="29">
        <v>3000</v>
      </c>
      <c r="G14" s="14"/>
      <c r="H14"/>
      <c r="I14"/>
      <c r="J14"/>
      <c r="K14"/>
      <c r="L14"/>
      <c r="M14"/>
      <c r="N14"/>
    </row>
    <row r="15" spans="2:14">
      <c r="B15" s="2" t="s">
        <v>16</v>
      </c>
      <c r="C15" s="7"/>
      <c r="D15" s="61"/>
      <c r="E15" s="56"/>
      <c r="F15" s="29"/>
      <c r="G15" s="14"/>
      <c r="H15"/>
      <c r="I15"/>
      <c r="J15"/>
      <c r="K15"/>
      <c r="L15"/>
      <c r="M15"/>
      <c r="N15"/>
    </row>
    <row r="16" spans="2:14">
      <c r="B16" s="48" t="s">
        <v>17</v>
      </c>
      <c r="C16" s="36"/>
      <c r="D16" s="62"/>
      <c r="E16" s="57"/>
      <c r="F16" s="47">
        <f>SUM(F17:F19)</f>
        <v>26000</v>
      </c>
      <c r="G16" s="14"/>
      <c r="H16"/>
      <c r="I16"/>
      <c r="J16"/>
      <c r="K16"/>
      <c r="L16"/>
      <c r="M16"/>
      <c r="N16"/>
    </row>
    <row r="17" spans="2:14">
      <c r="B17" s="2" t="s">
        <v>18</v>
      </c>
      <c r="C17" s="8"/>
      <c r="D17" s="61" t="s">
        <v>117</v>
      </c>
      <c r="E17" s="56" t="s">
        <v>118</v>
      </c>
      <c r="F17" s="29">
        <v>23000</v>
      </c>
      <c r="G17" s="14"/>
      <c r="H17"/>
      <c r="I17"/>
      <c r="J17"/>
      <c r="K17"/>
      <c r="L17"/>
      <c r="M17"/>
      <c r="N17"/>
    </row>
    <row r="18" spans="2:14">
      <c r="B18" s="2" t="s">
        <v>19</v>
      </c>
      <c r="C18" s="8"/>
      <c r="D18" s="61" t="s">
        <v>119</v>
      </c>
      <c r="E18" s="56" t="s">
        <v>120</v>
      </c>
      <c r="F18" s="29">
        <v>3000</v>
      </c>
      <c r="G18" s="14"/>
      <c r="H18"/>
      <c r="I18"/>
      <c r="J18"/>
      <c r="K18"/>
      <c r="L18"/>
      <c r="M18"/>
      <c r="N18"/>
    </row>
    <row r="19" spans="2:14" ht="12.75" customHeight="1">
      <c r="B19" s="2" t="s">
        <v>20</v>
      </c>
      <c r="C19" s="8"/>
      <c r="D19" s="61"/>
      <c r="E19" s="56"/>
      <c r="F19" s="29"/>
      <c r="H19"/>
      <c r="I19"/>
      <c r="J19"/>
      <c r="K19"/>
      <c r="L19"/>
      <c r="M19"/>
      <c r="N19"/>
    </row>
    <row r="20" spans="2:14">
      <c r="B20" s="48" t="s">
        <v>21</v>
      </c>
      <c r="C20" s="8"/>
      <c r="D20" s="62"/>
      <c r="E20" s="57"/>
      <c r="F20" s="47">
        <f>SUM(F21:F23)</f>
        <v>3500</v>
      </c>
      <c r="H20"/>
      <c r="I20"/>
      <c r="J20"/>
      <c r="K20"/>
      <c r="L20"/>
      <c r="M20"/>
      <c r="N20"/>
    </row>
    <row r="21" spans="2:14">
      <c r="B21" s="2" t="s">
        <v>22</v>
      </c>
      <c r="C21" s="8"/>
      <c r="D21" s="61" t="s">
        <v>121</v>
      </c>
      <c r="E21" s="56" t="s">
        <v>118</v>
      </c>
      <c r="F21" s="29">
        <v>3500</v>
      </c>
      <c r="H21"/>
      <c r="I21"/>
      <c r="J21"/>
      <c r="K21"/>
      <c r="L21"/>
      <c r="M21"/>
      <c r="N21"/>
    </row>
    <row r="22" spans="2:14">
      <c r="B22" s="2" t="s">
        <v>23</v>
      </c>
      <c r="C22" s="8"/>
      <c r="D22" s="61"/>
      <c r="E22" s="56"/>
      <c r="F22" s="29"/>
      <c r="H22"/>
      <c r="I22"/>
      <c r="J22"/>
      <c r="K22"/>
      <c r="L22"/>
      <c r="M22"/>
      <c r="N22"/>
    </row>
    <row r="23" spans="2:14">
      <c r="B23" s="2" t="s">
        <v>16</v>
      </c>
      <c r="C23" s="8"/>
      <c r="D23" s="61"/>
      <c r="E23" s="56"/>
      <c r="F23" s="29"/>
      <c r="H23"/>
      <c r="I23"/>
      <c r="J23"/>
      <c r="K23"/>
      <c r="L23"/>
      <c r="M23"/>
      <c r="N23"/>
    </row>
    <row r="24" spans="2:14">
      <c r="B24" s="46" t="s">
        <v>24</v>
      </c>
      <c r="C24" s="8"/>
      <c r="D24" s="62"/>
      <c r="E24" s="57"/>
      <c r="F24" s="47">
        <f>SUM(F25:F30)</f>
        <v>43820</v>
      </c>
      <c r="H24"/>
      <c r="I24"/>
      <c r="J24"/>
      <c r="K24"/>
      <c r="L24"/>
      <c r="M24"/>
      <c r="N24"/>
    </row>
    <row r="25" spans="2:14" ht="25.5">
      <c r="B25" s="1" t="s">
        <v>25</v>
      </c>
      <c r="C25" s="8"/>
      <c r="D25" s="61" t="s">
        <v>122</v>
      </c>
      <c r="E25" s="56" t="s">
        <v>120</v>
      </c>
      <c r="F25" s="29">
        <v>10600</v>
      </c>
      <c r="H25"/>
      <c r="I25"/>
      <c r="J25"/>
      <c r="K25"/>
      <c r="L25"/>
      <c r="M25"/>
      <c r="N25"/>
    </row>
    <row r="26" spans="2:14">
      <c r="B26" s="1" t="s">
        <v>26</v>
      </c>
      <c r="C26" s="8"/>
      <c r="D26" s="61" t="s">
        <v>123</v>
      </c>
      <c r="E26" s="56" t="s">
        <v>112</v>
      </c>
      <c r="F26" s="29">
        <v>7500</v>
      </c>
      <c r="H26"/>
      <c r="I26"/>
      <c r="J26"/>
      <c r="K26"/>
      <c r="L26"/>
      <c r="M26"/>
      <c r="N26"/>
    </row>
    <row r="27" spans="2:14">
      <c r="B27" s="1" t="s">
        <v>27</v>
      </c>
      <c r="C27" s="8"/>
      <c r="D27" s="61" t="s">
        <v>124</v>
      </c>
      <c r="E27" s="56" t="s">
        <v>118</v>
      </c>
      <c r="F27" s="29">
        <v>19000</v>
      </c>
      <c r="H27"/>
      <c r="I27"/>
      <c r="J27"/>
      <c r="K27"/>
      <c r="L27"/>
      <c r="M27"/>
      <c r="N27"/>
    </row>
    <row r="28" spans="2:14">
      <c r="B28" s="1" t="s">
        <v>28</v>
      </c>
      <c r="C28" s="8"/>
      <c r="D28" s="61" t="s">
        <v>125</v>
      </c>
      <c r="E28" s="56" t="s">
        <v>126</v>
      </c>
      <c r="F28" s="29">
        <v>5600</v>
      </c>
      <c r="H28"/>
      <c r="I28"/>
      <c r="J28"/>
      <c r="K28"/>
      <c r="L28"/>
      <c r="M28"/>
      <c r="N28"/>
    </row>
    <row r="29" spans="2:14">
      <c r="B29" s="1" t="s">
        <v>29</v>
      </c>
      <c r="C29" s="8"/>
      <c r="D29" s="61" t="s">
        <v>127</v>
      </c>
      <c r="E29" s="56" t="s">
        <v>116</v>
      </c>
      <c r="F29" s="29">
        <v>1120</v>
      </c>
      <c r="H29"/>
      <c r="I29"/>
      <c r="J29"/>
      <c r="K29"/>
      <c r="L29"/>
      <c r="M29"/>
      <c r="N29"/>
    </row>
    <row r="30" spans="2:14">
      <c r="B30" s="1" t="s">
        <v>16</v>
      </c>
      <c r="C30" s="8"/>
      <c r="D30" s="61"/>
      <c r="E30" s="56"/>
      <c r="F30" s="29"/>
      <c r="H30"/>
      <c r="I30"/>
      <c r="J30"/>
      <c r="K30"/>
      <c r="L30"/>
      <c r="M30"/>
      <c r="N30"/>
    </row>
    <row r="31" spans="2:14">
      <c r="B31" s="46" t="s">
        <v>30</v>
      </c>
      <c r="C31" s="8"/>
      <c r="D31" s="62"/>
      <c r="E31" s="57"/>
      <c r="F31" s="47">
        <f>SUM(F32:F33)</f>
        <v>6000</v>
      </c>
      <c r="H31"/>
      <c r="I31"/>
      <c r="J31"/>
      <c r="K31"/>
      <c r="L31"/>
      <c r="M31"/>
      <c r="N31"/>
    </row>
    <row r="32" spans="2:14">
      <c r="B32" s="2" t="s">
        <v>31</v>
      </c>
      <c r="C32" s="36"/>
      <c r="D32" s="61" t="s">
        <v>128</v>
      </c>
      <c r="E32" s="56" t="s">
        <v>116</v>
      </c>
      <c r="F32" s="29">
        <v>6000</v>
      </c>
      <c r="H32"/>
      <c r="I32"/>
      <c r="J32"/>
      <c r="K32"/>
      <c r="L32"/>
      <c r="M32"/>
      <c r="N32"/>
    </row>
    <row r="33" spans="2:14">
      <c r="B33" s="2" t="s">
        <v>16</v>
      </c>
      <c r="C33" s="36"/>
      <c r="D33" s="61"/>
      <c r="E33" s="56"/>
      <c r="F33" s="29"/>
      <c r="H33"/>
      <c r="I33"/>
      <c r="J33"/>
      <c r="K33"/>
      <c r="L33"/>
      <c r="M33"/>
      <c r="N33"/>
    </row>
    <row r="34" spans="2:14" ht="30" customHeight="1">
      <c r="B34" s="3" t="s">
        <v>32</v>
      </c>
      <c r="C34" s="6"/>
      <c r="D34" s="59" t="s">
        <v>33</v>
      </c>
      <c r="E34" s="59" t="s">
        <v>110</v>
      </c>
      <c r="F34" s="54">
        <f>F35+F40</f>
        <v>15850</v>
      </c>
      <c r="H34"/>
      <c r="I34"/>
      <c r="J34"/>
      <c r="K34"/>
      <c r="L34"/>
      <c r="M34"/>
      <c r="N34"/>
    </row>
    <row r="35" spans="2:14" s="13" customFormat="1" ht="14.25">
      <c r="B35" s="49" t="s">
        <v>129</v>
      </c>
      <c r="C35" s="7"/>
      <c r="D35" s="60"/>
      <c r="E35" s="55"/>
      <c r="F35" s="47">
        <f>SUM(F36:F39)</f>
        <v>11600</v>
      </c>
      <c r="H35"/>
      <c r="I35"/>
      <c r="J35"/>
      <c r="K35"/>
      <c r="L35"/>
      <c r="M35"/>
      <c r="N35"/>
    </row>
    <row r="36" spans="2:14">
      <c r="B36" s="1" t="s">
        <v>130</v>
      </c>
      <c r="C36" s="7"/>
      <c r="D36" s="61"/>
      <c r="E36" s="56"/>
      <c r="F36" s="29"/>
      <c r="G36" s="14"/>
      <c r="H36"/>
      <c r="I36"/>
      <c r="J36"/>
      <c r="K36"/>
      <c r="L36"/>
      <c r="M36"/>
      <c r="N36"/>
    </row>
    <row r="37" spans="2:14">
      <c r="B37" s="1" t="s">
        <v>35</v>
      </c>
      <c r="C37" s="7"/>
      <c r="D37" s="61" t="s">
        <v>131</v>
      </c>
      <c r="E37" s="56" t="s">
        <v>118</v>
      </c>
      <c r="F37" s="29">
        <v>10000</v>
      </c>
      <c r="G37" s="14"/>
      <c r="H37"/>
      <c r="I37"/>
      <c r="J37"/>
      <c r="K37"/>
      <c r="L37"/>
      <c r="M37"/>
      <c r="N37"/>
    </row>
    <row r="38" spans="2:14">
      <c r="B38" s="1" t="s">
        <v>36</v>
      </c>
      <c r="C38" s="7"/>
      <c r="D38" s="61" t="s">
        <v>132</v>
      </c>
      <c r="E38" s="56" t="s">
        <v>112</v>
      </c>
      <c r="F38" s="29">
        <v>1600</v>
      </c>
      <c r="G38" s="14"/>
    </row>
    <row r="39" spans="2:14">
      <c r="B39" s="1" t="s">
        <v>16</v>
      </c>
      <c r="C39" s="7"/>
      <c r="D39" s="61"/>
      <c r="E39" s="56"/>
      <c r="F39" s="29"/>
      <c r="G39" s="14"/>
    </row>
    <row r="40" spans="2:14">
      <c r="B40" s="49" t="s">
        <v>37</v>
      </c>
      <c r="C40" s="7"/>
      <c r="D40" s="60"/>
      <c r="E40" s="55"/>
      <c r="F40" s="47">
        <f>SUM(F41:F45)</f>
        <v>4250</v>
      </c>
      <c r="G40" s="14"/>
    </row>
    <row r="41" spans="2:14">
      <c r="B41" s="1" t="s">
        <v>38</v>
      </c>
      <c r="C41" s="7"/>
      <c r="D41" s="61" t="s">
        <v>133</v>
      </c>
      <c r="E41" s="56" t="s">
        <v>134</v>
      </c>
      <c r="F41" s="29">
        <v>1800</v>
      </c>
      <c r="G41" s="14"/>
    </row>
    <row r="42" spans="2:14">
      <c r="B42" s="1" t="s">
        <v>39</v>
      </c>
      <c r="C42" s="7"/>
      <c r="D42" s="61" t="s">
        <v>135</v>
      </c>
      <c r="E42" s="56" t="s">
        <v>136</v>
      </c>
      <c r="F42" s="29">
        <v>50</v>
      </c>
      <c r="G42" s="14"/>
    </row>
    <row r="43" spans="2:14">
      <c r="B43" s="1" t="s">
        <v>40</v>
      </c>
      <c r="C43" s="7"/>
      <c r="D43" s="61"/>
      <c r="E43" s="56"/>
      <c r="F43" s="29">
        <v>0</v>
      </c>
      <c r="G43" s="14"/>
    </row>
    <row r="44" spans="2:14">
      <c r="B44" s="1" t="s">
        <v>41</v>
      </c>
      <c r="C44" s="7"/>
      <c r="D44" s="61" t="s">
        <v>137</v>
      </c>
      <c r="E44" s="56" t="s">
        <v>134</v>
      </c>
      <c r="F44" s="29">
        <v>2400</v>
      </c>
      <c r="G44" s="14"/>
    </row>
    <row r="45" spans="2:14">
      <c r="B45" s="1" t="s">
        <v>16</v>
      </c>
      <c r="C45" s="7"/>
      <c r="D45" s="61"/>
      <c r="E45" s="56"/>
      <c r="F45" s="29"/>
      <c r="G45" s="14"/>
    </row>
    <row r="46" spans="2:14" ht="30" customHeight="1">
      <c r="B46" s="3" t="s">
        <v>42</v>
      </c>
      <c r="C46" s="6"/>
      <c r="D46" s="59" t="s">
        <v>43</v>
      </c>
      <c r="E46" s="59" t="s">
        <v>110</v>
      </c>
      <c r="F46" s="54">
        <f>SUM(F47:F51)</f>
        <v>0</v>
      </c>
      <c r="G46" s="14"/>
    </row>
    <row r="47" spans="2:14">
      <c r="B47" s="1" t="s">
        <v>44</v>
      </c>
      <c r="C47" s="7"/>
      <c r="D47" s="61"/>
      <c r="E47" s="56"/>
      <c r="F47" s="29"/>
      <c r="G47" s="14"/>
    </row>
    <row r="48" spans="2:14" s="13" customFormat="1" ht="14.25">
      <c r="B48" s="1" t="s">
        <v>45</v>
      </c>
      <c r="C48" s="7"/>
      <c r="D48" s="61"/>
      <c r="E48" s="56"/>
      <c r="F48" s="29"/>
    </row>
    <row r="49" spans="2:7">
      <c r="B49" s="1" t="s">
        <v>46</v>
      </c>
      <c r="C49" s="7"/>
      <c r="D49" s="61"/>
      <c r="E49" s="56"/>
      <c r="F49" s="29"/>
      <c r="G49" s="14"/>
    </row>
    <row r="50" spans="2:7">
      <c r="B50" s="1" t="s">
        <v>47</v>
      </c>
      <c r="C50" s="7"/>
      <c r="D50" s="61"/>
      <c r="E50" s="56"/>
      <c r="F50" s="29"/>
      <c r="G50" s="14"/>
    </row>
    <row r="51" spans="2:7">
      <c r="B51" s="1" t="s">
        <v>48</v>
      </c>
      <c r="C51" s="7"/>
      <c r="D51" s="61"/>
      <c r="E51" s="56"/>
      <c r="F51" s="29"/>
      <c r="G51" s="14"/>
    </row>
    <row r="52" spans="2:7" ht="30" customHeight="1">
      <c r="B52" s="3" t="s">
        <v>49</v>
      </c>
      <c r="C52" s="6"/>
      <c r="D52" s="59" t="s">
        <v>50</v>
      </c>
      <c r="E52" s="59" t="s">
        <v>110</v>
      </c>
      <c r="F52" s="54">
        <f>SUM(F53+F56+F59+F62)</f>
        <v>12000</v>
      </c>
      <c r="G52" s="14"/>
    </row>
    <row r="53" spans="2:7">
      <c r="B53" s="49" t="s">
        <v>51</v>
      </c>
      <c r="C53" s="7"/>
      <c r="D53" s="62"/>
      <c r="E53" s="57"/>
      <c r="F53" s="47">
        <f>SUM(F54:F55)</f>
        <v>12000</v>
      </c>
      <c r="G53" s="14"/>
    </row>
    <row r="54" spans="2:7" s="13" customFormat="1" ht="14.25">
      <c r="B54" s="1" t="s">
        <v>52</v>
      </c>
      <c r="C54" s="7"/>
      <c r="D54" s="61" t="s">
        <v>138</v>
      </c>
      <c r="E54" s="56" t="s">
        <v>118</v>
      </c>
      <c r="F54" s="29">
        <v>12000</v>
      </c>
    </row>
    <row r="55" spans="2:7">
      <c r="B55" s="1" t="s">
        <v>53</v>
      </c>
      <c r="C55" s="7"/>
      <c r="D55" s="61"/>
      <c r="E55" s="56"/>
      <c r="F55" s="29"/>
      <c r="G55" s="14"/>
    </row>
    <row r="56" spans="2:7" s="16" customFormat="1">
      <c r="B56" s="49" t="s">
        <v>54</v>
      </c>
      <c r="C56" s="7"/>
      <c r="D56" s="62"/>
      <c r="E56" s="57"/>
      <c r="F56" s="47">
        <f>SUM(F57:F58)</f>
        <v>0</v>
      </c>
      <c r="G56" s="15"/>
    </row>
    <row r="57" spans="2:7" s="16" customFormat="1">
      <c r="B57" s="1" t="s">
        <v>55</v>
      </c>
      <c r="C57" s="7"/>
      <c r="D57" s="61"/>
      <c r="E57" s="56"/>
      <c r="F57" s="29"/>
      <c r="G57" s="15"/>
    </row>
    <row r="58" spans="2:7">
      <c r="B58" s="1" t="s">
        <v>56</v>
      </c>
      <c r="C58" s="7"/>
      <c r="D58" s="61"/>
      <c r="E58" s="56"/>
      <c r="F58" s="29"/>
      <c r="G58" s="14"/>
    </row>
    <row r="59" spans="2:7" s="16" customFormat="1">
      <c r="B59" s="49" t="s">
        <v>57</v>
      </c>
      <c r="C59" s="7"/>
      <c r="D59" s="62"/>
      <c r="E59" s="57"/>
      <c r="F59" s="47">
        <f>SUM(F60:F61)</f>
        <v>0</v>
      </c>
      <c r="G59" s="15"/>
    </row>
    <row r="60" spans="2:7" s="16" customFormat="1">
      <c r="B60" s="1" t="s">
        <v>58</v>
      </c>
      <c r="C60" s="7"/>
      <c r="D60" s="61"/>
      <c r="E60" s="56"/>
      <c r="F60" s="29"/>
      <c r="G60" s="15"/>
    </row>
    <row r="61" spans="2:7">
      <c r="B61" s="1" t="s">
        <v>59</v>
      </c>
      <c r="C61" s="7"/>
      <c r="D61" s="61"/>
      <c r="E61" s="56"/>
      <c r="F61" s="29"/>
      <c r="G61" s="14"/>
    </row>
    <row r="62" spans="2:7">
      <c r="B62" s="49" t="s">
        <v>60</v>
      </c>
      <c r="C62" s="7"/>
      <c r="D62" s="62"/>
      <c r="E62" s="57"/>
      <c r="F62" s="47">
        <f>SUM(F63:F64)</f>
        <v>0</v>
      </c>
      <c r="G62" s="14"/>
    </row>
    <row r="63" spans="2:7">
      <c r="B63" s="1" t="s">
        <v>52</v>
      </c>
      <c r="C63" s="7"/>
      <c r="D63" s="61"/>
      <c r="E63" s="56"/>
      <c r="F63" s="29"/>
      <c r="G63" s="14"/>
    </row>
    <row r="64" spans="2:7">
      <c r="B64" s="1" t="s">
        <v>53</v>
      </c>
      <c r="C64" s="7"/>
      <c r="D64" s="61"/>
      <c r="E64" s="56"/>
      <c r="F64" s="29"/>
      <c r="G64" s="14"/>
    </row>
    <row r="65" spans="2:7" s="16" customFormat="1" ht="30" customHeight="1">
      <c r="B65" s="3" t="s">
        <v>61</v>
      </c>
      <c r="C65" s="6"/>
      <c r="D65" s="59" t="s">
        <v>62</v>
      </c>
      <c r="E65" s="59" t="s">
        <v>110</v>
      </c>
      <c r="F65" s="54">
        <f>F66+F69</f>
        <v>7330</v>
      </c>
      <c r="G65" s="15"/>
    </row>
    <row r="66" spans="2:7" s="16" customFormat="1">
      <c r="B66" s="49" t="s">
        <v>63</v>
      </c>
      <c r="C66" s="7"/>
      <c r="D66" s="62"/>
      <c r="E66" s="57"/>
      <c r="F66" s="47">
        <f>SUM(F67:F68)</f>
        <v>3200</v>
      </c>
      <c r="G66" s="15"/>
    </row>
    <row r="67" spans="2:7" s="13" customFormat="1" ht="14.25">
      <c r="B67" s="1" t="s">
        <v>64</v>
      </c>
      <c r="C67" s="7"/>
      <c r="D67" s="61" t="s">
        <v>139</v>
      </c>
      <c r="E67" s="56" t="s">
        <v>112</v>
      </c>
      <c r="F67" s="29">
        <v>3200</v>
      </c>
    </row>
    <row r="68" spans="2:7">
      <c r="B68" s="1" t="s">
        <v>65</v>
      </c>
      <c r="C68" s="7"/>
      <c r="D68" s="61"/>
      <c r="E68" s="56"/>
      <c r="F68" s="29"/>
      <c r="G68" s="14"/>
    </row>
    <row r="69" spans="2:7" s="16" customFormat="1">
      <c r="B69" s="49" t="s">
        <v>66</v>
      </c>
      <c r="C69" s="7"/>
      <c r="D69" s="62"/>
      <c r="E69" s="57"/>
      <c r="F69" s="47">
        <f>SUM(F70:F71)</f>
        <v>4130</v>
      </c>
      <c r="G69" s="15"/>
    </row>
    <row r="70" spans="2:7" s="16" customFormat="1">
      <c r="B70" s="1" t="s">
        <v>64</v>
      </c>
      <c r="C70" s="7"/>
      <c r="D70" s="61" t="s">
        <v>140</v>
      </c>
      <c r="E70" s="56" t="s">
        <v>112</v>
      </c>
      <c r="F70" s="29">
        <v>2800</v>
      </c>
      <c r="G70" s="15"/>
    </row>
    <row r="71" spans="2:7">
      <c r="B71" s="1" t="s">
        <v>65</v>
      </c>
      <c r="C71" s="7"/>
      <c r="D71" s="61" t="s">
        <v>141</v>
      </c>
      <c r="E71" s="56" t="s">
        <v>112</v>
      </c>
      <c r="F71" s="29">
        <v>1330</v>
      </c>
      <c r="G71" s="14"/>
    </row>
    <row r="72" spans="2:7" s="16" customFormat="1" ht="14.25" customHeight="1">
      <c r="B72" s="10" t="s">
        <v>67</v>
      </c>
      <c r="C72" s="11"/>
      <c r="D72" s="63"/>
      <c r="E72" s="58"/>
      <c r="F72" s="17"/>
      <c r="G72" s="15"/>
    </row>
    <row r="73" spans="2:7" s="16" customFormat="1" ht="30" customHeight="1">
      <c r="B73" s="3" t="s">
        <v>68</v>
      </c>
      <c r="C73" s="6"/>
      <c r="D73" s="59" t="s">
        <v>69</v>
      </c>
      <c r="E73" s="59" t="s">
        <v>110</v>
      </c>
      <c r="F73" s="54">
        <f>SUM(F74:F75)</f>
        <v>8000</v>
      </c>
      <c r="G73" s="15"/>
    </row>
    <row r="74" spans="2:7">
      <c r="B74" s="1" t="s">
        <v>70</v>
      </c>
      <c r="C74" s="7"/>
      <c r="D74" s="64" t="s">
        <v>142</v>
      </c>
      <c r="E74" s="27" t="s">
        <v>126</v>
      </c>
      <c r="F74" s="29">
        <v>500</v>
      </c>
    </row>
    <row r="75" spans="2:7" s="13" customFormat="1" ht="14.25">
      <c r="B75" s="1" t="s">
        <v>71</v>
      </c>
      <c r="C75" s="7"/>
      <c r="D75" s="64" t="s">
        <v>143</v>
      </c>
      <c r="E75" s="27" t="s">
        <v>136</v>
      </c>
      <c r="F75" s="29">
        <v>7500</v>
      </c>
    </row>
    <row r="76" spans="2:7" ht="14.25" customHeight="1">
      <c r="B76" s="10" t="s">
        <v>72</v>
      </c>
      <c r="C76" s="11"/>
      <c r="D76" s="63"/>
      <c r="E76" s="58"/>
      <c r="F76" s="17"/>
    </row>
    <row r="77" spans="2:7" ht="30" customHeight="1">
      <c r="B77" s="3" t="s">
        <v>73</v>
      </c>
      <c r="C77" s="6"/>
      <c r="D77" s="59" t="s">
        <v>74</v>
      </c>
      <c r="E77" s="59" t="s">
        <v>110</v>
      </c>
      <c r="F77" s="54">
        <f>F78+F84+F89</f>
        <v>14525</v>
      </c>
    </row>
    <row r="78" spans="2:7">
      <c r="B78" s="49" t="s">
        <v>75</v>
      </c>
      <c r="C78" s="7"/>
      <c r="D78" s="60"/>
      <c r="E78" s="55"/>
      <c r="F78" s="47">
        <f>SUM(F79:F83)</f>
        <v>2525</v>
      </c>
    </row>
    <row r="79" spans="2:7" s="13" customFormat="1" ht="14.25">
      <c r="B79" s="1" t="s">
        <v>76</v>
      </c>
      <c r="C79" s="7"/>
      <c r="D79" s="61" t="s">
        <v>144</v>
      </c>
      <c r="E79" s="56" t="s">
        <v>118</v>
      </c>
      <c r="F79" s="29">
        <v>825</v>
      </c>
    </row>
    <row r="80" spans="2:7">
      <c r="B80" s="1" t="s">
        <v>77</v>
      </c>
      <c r="C80" s="7"/>
      <c r="D80" s="61" t="s">
        <v>145</v>
      </c>
      <c r="E80" s="56" t="s">
        <v>118</v>
      </c>
      <c r="F80" s="29">
        <v>1700</v>
      </c>
      <c r="G80" s="14"/>
    </row>
    <row r="81" spans="2:14">
      <c r="B81" s="1" t="s">
        <v>78</v>
      </c>
      <c r="C81" s="7"/>
      <c r="D81" s="61"/>
      <c r="E81" s="56"/>
      <c r="F81" s="29"/>
      <c r="G81" s="14"/>
    </row>
    <row r="82" spans="2:14">
      <c r="B82" s="1" t="s">
        <v>79</v>
      </c>
      <c r="C82" s="7"/>
      <c r="D82" s="61"/>
      <c r="E82" s="56"/>
      <c r="F82" s="29"/>
      <c r="G82" s="14"/>
    </row>
    <row r="83" spans="2:14">
      <c r="B83" s="1" t="s">
        <v>16</v>
      </c>
      <c r="C83" s="7"/>
      <c r="D83" s="61"/>
      <c r="E83" s="56"/>
      <c r="F83" s="29"/>
      <c r="G83" s="14"/>
    </row>
    <row r="84" spans="2:14" ht="12.75" customHeight="1">
      <c r="B84" s="49" t="s">
        <v>80</v>
      </c>
      <c r="C84" s="7"/>
      <c r="D84" s="60" t="s">
        <v>81</v>
      </c>
      <c r="E84" s="55"/>
      <c r="F84" s="47">
        <f>SUM(F85:F88)</f>
        <v>12000</v>
      </c>
    </row>
    <row r="85" spans="2:14">
      <c r="B85" s="1" t="s">
        <v>82</v>
      </c>
      <c r="C85" s="8"/>
      <c r="D85" s="61" t="s">
        <v>146</v>
      </c>
      <c r="E85" s="56" t="s">
        <v>134</v>
      </c>
      <c r="F85" s="29">
        <v>12000</v>
      </c>
      <c r="G85" s="14"/>
    </row>
    <row r="86" spans="2:14">
      <c r="B86" s="1" t="s">
        <v>83</v>
      </c>
      <c r="C86" s="8"/>
      <c r="D86" s="61"/>
      <c r="E86" s="56"/>
      <c r="F86" s="29"/>
    </row>
    <row r="87" spans="2:14">
      <c r="B87" s="1" t="s">
        <v>84</v>
      </c>
      <c r="C87" s="8"/>
      <c r="D87" s="61"/>
      <c r="E87" s="56"/>
      <c r="F87" s="29"/>
    </row>
    <row r="88" spans="2:14">
      <c r="B88" s="1" t="s">
        <v>85</v>
      </c>
      <c r="C88" s="8"/>
      <c r="D88" s="61"/>
      <c r="E88" s="56"/>
      <c r="F88" s="29"/>
    </row>
    <row r="89" spans="2:14" ht="12.75" customHeight="1">
      <c r="B89" s="49" t="s">
        <v>86</v>
      </c>
      <c r="C89" s="7"/>
      <c r="D89" s="60"/>
      <c r="E89" s="55"/>
      <c r="F89" s="47">
        <f>SUM(F90:F90)</f>
        <v>0</v>
      </c>
    </row>
    <row r="90" spans="2:14" ht="13.5" thickBot="1">
      <c r="B90" s="1" t="s">
        <v>87</v>
      </c>
      <c r="C90" s="8"/>
      <c r="D90" s="61"/>
      <c r="E90" s="56"/>
      <c r="F90" s="29"/>
    </row>
    <row r="91" spans="2:14" ht="14.25" customHeight="1" thickTop="1">
      <c r="B91" s="65" t="s">
        <v>88</v>
      </c>
      <c r="C91" s="66"/>
      <c r="D91" s="67"/>
      <c r="E91" s="67"/>
      <c r="F91" s="89">
        <f>F92</f>
        <v>18334</v>
      </c>
      <c r="H91"/>
      <c r="I91"/>
      <c r="J91"/>
      <c r="K91"/>
      <c r="L91"/>
      <c r="M91"/>
      <c r="N91"/>
    </row>
    <row r="92" spans="2:14">
      <c r="B92" s="68" t="s">
        <v>89</v>
      </c>
      <c r="C92" s="69" t="s">
        <v>90</v>
      </c>
      <c r="D92" s="70">
        <f>IF(C5*0.1&lt;50000,C5*0.1,50000)</f>
        <v>18690.7</v>
      </c>
      <c r="E92" s="70"/>
      <c r="F92" s="88">
        <f>SUM(F93:F94)</f>
        <v>18334</v>
      </c>
    </row>
    <row r="93" spans="2:14">
      <c r="B93" s="71" t="s">
        <v>91</v>
      </c>
      <c r="C93" s="72"/>
      <c r="D93" s="35" t="s">
        <v>147</v>
      </c>
      <c r="E93" s="35" t="s">
        <v>134</v>
      </c>
      <c r="F93" s="29">
        <v>13498</v>
      </c>
    </row>
    <row r="94" spans="2:14" s="13" customFormat="1" ht="15" thickBot="1">
      <c r="B94" s="71" t="s">
        <v>92</v>
      </c>
      <c r="C94" s="72"/>
      <c r="D94" s="35" t="s">
        <v>148</v>
      </c>
      <c r="E94" s="35" t="s">
        <v>134</v>
      </c>
      <c r="F94" s="29">
        <v>4836</v>
      </c>
    </row>
    <row r="95" spans="2:14" ht="13.5" thickTop="1">
      <c r="B95" s="73" t="s">
        <v>93</v>
      </c>
      <c r="C95" s="37"/>
      <c r="D95" s="38"/>
      <c r="E95" s="38"/>
      <c r="F95" s="90">
        <f>F96</f>
        <v>26075</v>
      </c>
      <c r="G95" s="14"/>
    </row>
    <row r="96" spans="2:14">
      <c r="B96" s="83" t="s">
        <v>94</v>
      </c>
      <c r="C96" s="84"/>
      <c r="D96" s="85" t="s">
        <v>95</v>
      </c>
      <c r="E96" s="85"/>
      <c r="F96" s="86">
        <f>SUM(F97+F106)</f>
        <v>26075</v>
      </c>
      <c r="G96" s="14"/>
    </row>
    <row r="97" spans="2:7" s="18" customFormat="1">
      <c r="B97" s="80" t="s">
        <v>96</v>
      </c>
      <c r="C97" s="75"/>
      <c r="D97" s="78"/>
      <c r="E97" s="78"/>
      <c r="F97" s="79">
        <f>SUM(F98:F105)</f>
        <v>22975</v>
      </c>
    </row>
    <row r="98" spans="2:7" s="19" customFormat="1" ht="14.25">
      <c r="B98" s="81" t="s">
        <v>97</v>
      </c>
      <c r="C98" s="82"/>
      <c r="D98" s="51" t="s">
        <v>149</v>
      </c>
      <c r="E98" s="51" t="s">
        <v>118</v>
      </c>
      <c r="F98" s="52">
        <v>10500</v>
      </c>
    </row>
    <row r="99" spans="2:7" s="18" customFormat="1">
      <c r="B99" s="81" t="s">
        <v>98</v>
      </c>
      <c r="C99" s="82"/>
      <c r="D99" s="51" t="s">
        <v>150</v>
      </c>
      <c r="E99" s="51" t="s">
        <v>112</v>
      </c>
      <c r="F99" s="52">
        <v>6700</v>
      </c>
    </row>
    <row r="100" spans="2:7" s="18" customFormat="1">
      <c r="B100" s="81" t="s">
        <v>99</v>
      </c>
      <c r="C100" s="82"/>
      <c r="D100" s="51" t="s">
        <v>151</v>
      </c>
      <c r="E100" s="51" t="s">
        <v>126</v>
      </c>
      <c r="F100" s="52">
        <v>750</v>
      </c>
      <c r="G100" s="20"/>
    </row>
    <row r="101" spans="2:7" s="18" customFormat="1">
      <c r="B101" s="81" t="s">
        <v>100</v>
      </c>
      <c r="C101" s="82"/>
      <c r="D101" s="51" t="s">
        <v>152</v>
      </c>
      <c r="E101" s="51" t="s">
        <v>136</v>
      </c>
      <c r="F101" s="52">
        <v>2900</v>
      </c>
      <c r="G101" s="20"/>
    </row>
    <row r="102" spans="2:7" s="18" customFormat="1">
      <c r="B102" s="81" t="s">
        <v>101</v>
      </c>
      <c r="C102" s="82"/>
      <c r="D102" s="51" t="s">
        <v>153</v>
      </c>
      <c r="E102" s="51" t="s">
        <v>136</v>
      </c>
      <c r="F102" s="52">
        <v>1000</v>
      </c>
      <c r="G102" s="20"/>
    </row>
    <row r="103" spans="2:7" s="18" customFormat="1">
      <c r="B103" s="81" t="s">
        <v>102</v>
      </c>
      <c r="C103" s="82"/>
      <c r="D103" s="51" t="s">
        <v>154</v>
      </c>
      <c r="E103" s="51" t="s">
        <v>126</v>
      </c>
      <c r="F103" s="52">
        <v>1000</v>
      </c>
      <c r="G103" s="20"/>
    </row>
    <row r="104" spans="2:7" s="18" customFormat="1">
      <c r="B104" s="81" t="s">
        <v>103</v>
      </c>
      <c r="C104" s="82"/>
      <c r="D104" s="51" t="s">
        <v>155</v>
      </c>
      <c r="E104" s="51" t="s">
        <v>126</v>
      </c>
      <c r="F104" s="52">
        <v>125</v>
      </c>
      <c r="G104" s="20"/>
    </row>
    <row r="105" spans="2:7" s="18" customFormat="1">
      <c r="B105" s="81" t="s">
        <v>104</v>
      </c>
      <c r="C105" s="82"/>
      <c r="D105" s="51"/>
      <c r="E105" s="51"/>
      <c r="F105" s="52"/>
      <c r="G105" s="20"/>
    </row>
    <row r="106" spans="2:7" s="18" customFormat="1">
      <c r="B106" s="74" t="s">
        <v>105</v>
      </c>
      <c r="C106" s="75"/>
      <c r="D106" s="78"/>
      <c r="E106" s="78"/>
      <c r="F106" s="79">
        <f>F107</f>
        <v>3100</v>
      </c>
      <c r="G106" s="20"/>
    </row>
    <row r="107" spans="2:7" s="18" customFormat="1" ht="13.5" thickBot="1">
      <c r="B107" s="76" t="s">
        <v>106</v>
      </c>
      <c r="C107" s="77"/>
      <c r="D107" s="50" t="s">
        <v>107</v>
      </c>
      <c r="E107" s="50"/>
      <c r="F107" s="53">
        <v>3100</v>
      </c>
      <c r="G107" s="20"/>
    </row>
    <row r="108" spans="2:7" s="18" customFormat="1">
      <c r="B108" s="4"/>
      <c r="C108" s="4"/>
    </row>
    <row r="109" spans="2:7" s="18" customFormat="1">
      <c r="B109" s="4"/>
      <c r="C109" s="4"/>
      <c r="D109" s="5"/>
      <c r="E109" s="5"/>
      <c r="F109" s="21"/>
    </row>
  </sheetData>
  <sheetProtection password="DEAF" sheet="1"/>
  <mergeCells count="2">
    <mergeCell ref="B1:F1"/>
    <mergeCell ref="B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Idaho Department of Commerce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Cindy Lee</dc:creator>
  <cp:keywords/>
  <dc:description/>
  <cp:lastModifiedBy>Ewa Szewczyk</cp:lastModifiedBy>
  <cp:revision/>
  <dcterms:created xsi:type="dcterms:W3CDTF">2018-02-12T15:39:16Z</dcterms:created>
  <dcterms:modified xsi:type="dcterms:W3CDTF">2025-02-03T02:48:21Z</dcterms:modified>
  <cp:category/>
  <cp:contentStatus/>
</cp:coreProperties>
</file>