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OMFS-VP01\COM-Data\International\Management &amp; Administration\STEP Grant\7th Yr 2018-2020 $xxx,xxx\Website\"/>
    </mc:Choice>
  </mc:AlternateContent>
  <xr:revisionPtr revIDLastSave="0" documentId="10_ncr:100000_{9BC4B9E3-B46B-401D-A57B-DB1C7FD74D17}" xr6:coauthVersionLast="31" xr6:coauthVersionMax="31" xr10:uidLastSave="{00000000-0000-0000-0000-000000000000}"/>
  <bookViews>
    <workbookView xWindow="0" yWindow="0" windowWidth="20160" windowHeight="9615" xr2:uid="{00000000-000D-0000-FFFF-FFFF00000000}"/>
  </bookViews>
  <sheets>
    <sheet name="Instructions" sheetId="7" r:id="rId1"/>
    <sheet name="Template" sheetId="5" r:id="rId2"/>
    <sheet name="Sample Budget Template" sheetId="4" r:id="rId3"/>
    <sheet name="Sample Reimbursement Template" sheetId="8" r:id="rId4"/>
    <sheet name="Sheet1" sheetId="6" state="hidden" r:id="rId5"/>
  </sheets>
  <definedNames>
    <definedName name="OLE_LINK2" localSheetId="2">'Sample Budget Template'!#REF!</definedName>
    <definedName name="OLE_LINK2" localSheetId="1">Template!#REF!</definedName>
    <definedName name="RFFQuarters">Sheet1!$A$1:$A$4</definedName>
  </definedNames>
  <calcPr calcId="179017"/>
</workbook>
</file>

<file path=xl/calcChain.xml><?xml version="1.0" encoding="utf-8"?>
<calcChain xmlns="http://schemas.openxmlformats.org/spreadsheetml/2006/main">
  <c r="F28" i="5" l="1"/>
  <c r="J28" i="5"/>
  <c r="K28" i="5" s="1"/>
  <c r="I35" i="8"/>
  <c r="I17" i="8"/>
  <c r="I18" i="8" l="1"/>
  <c r="I19" i="8"/>
  <c r="F28" i="4"/>
  <c r="F29" i="4"/>
  <c r="J19" i="8" l="1"/>
  <c r="K19" i="8" s="1"/>
  <c r="I46" i="8"/>
  <c r="J16" i="8"/>
  <c r="K16" i="8" s="1"/>
  <c r="F21" i="4"/>
  <c r="F22" i="4"/>
  <c r="F24" i="4"/>
  <c r="F25" i="4"/>
  <c r="F26" i="4"/>
  <c r="F37" i="4"/>
  <c r="F38" i="4"/>
  <c r="F39" i="4"/>
  <c r="F40" i="4"/>
  <c r="F41" i="4"/>
  <c r="F42" i="4"/>
  <c r="F43" i="4"/>
  <c r="F48" i="4"/>
  <c r="F50" i="4"/>
  <c r="F51" i="4"/>
  <c r="F43" i="5"/>
  <c r="F30" i="4" l="1"/>
  <c r="F44" i="4"/>
  <c r="F52" i="4"/>
  <c r="F37" i="5"/>
  <c r="F54" i="4" l="1"/>
  <c r="F53" i="4"/>
  <c r="I52" i="8"/>
  <c r="J51" i="8"/>
  <c r="K51" i="8" s="1"/>
  <c r="J50" i="8"/>
  <c r="K50" i="8" s="1"/>
  <c r="J49" i="8"/>
  <c r="K49" i="8" s="1"/>
  <c r="J48" i="8"/>
  <c r="K48" i="8" s="1"/>
  <c r="J47" i="8"/>
  <c r="K47" i="8" s="1"/>
  <c r="J46" i="8"/>
  <c r="I42" i="8"/>
  <c r="J41" i="8"/>
  <c r="K41" i="8" s="1"/>
  <c r="J40" i="8"/>
  <c r="K40" i="8" s="1"/>
  <c r="J39" i="8"/>
  <c r="K39" i="8" s="1"/>
  <c r="J38" i="8"/>
  <c r="K38" i="8" s="1"/>
  <c r="J37" i="8"/>
  <c r="K37" i="8" s="1"/>
  <c r="J36" i="8"/>
  <c r="K36" i="8" s="1"/>
  <c r="J35" i="8"/>
  <c r="K35" i="8" s="1"/>
  <c r="J34" i="8"/>
  <c r="K34" i="8" s="1"/>
  <c r="J33" i="8"/>
  <c r="K33" i="8" s="1"/>
  <c r="I26" i="8"/>
  <c r="J25" i="8"/>
  <c r="K25" i="8" s="1"/>
  <c r="J24" i="8"/>
  <c r="K24" i="8" s="1"/>
  <c r="J23" i="8"/>
  <c r="K23" i="8" s="1"/>
  <c r="J22" i="8"/>
  <c r="K22" i="8" s="1"/>
  <c r="J21" i="8"/>
  <c r="K21" i="8" s="1"/>
  <c r="J20" i="8"/>
  <c r="K20" i="8" s="1"/>
  <c r="J18" i="8"/>
  <c r="K18" i="8" s="1"/>
  <c r="J17" i="8"/>
  <c r="K17" i="8" s="1"/>
  <c r="J15" i="8"/>
  <c r="K15" i="8" s="1"/>
  <c r="J14" i="8"/>
  <c r="K14" i="8" s="1"/>
  <c r="J13" i="8"/>
  <c r="J52" i="8" l="1"/>
  <c r="I54" i="8"/>
  <c r="J26" i="8"/>
  <c r="J42" i="8"/>
  <c r="K42" i="8"/>
  <c r="K13" i="8"/>
  <c r="K26" i="8" s="1"/>
  <c r="K46" i="8"/>
  <c r="K52" i="8" s="1"/>
  <c r="I56" i="8" l="1"/>
  <c r="I55" i="8"/>
  <c r="J48" i="5" l="1"/>
  <c r="K48" i="5"/>
  <c r="J49" i="5"/>
  <c r="K49" i="5" s="1"/>
  <c r="J26" i="5"/>
  <c r="K26" i="5" s="1"/>
  <c r="J27" i="5"/>
  <c r="K27" i="5" s="1"/>
  <c r="F55" i="4" l="1"/>
  <c r="F56" i="4" s="1"/>
  <c r="J52" i="5"/>
  <c r="K52" i="5" s="1"/>
  <c r="J51" i="5"/>
  <c r="K51" i="5" s="1"/>
  <c r="F50" i="5"/>
  <c r="F29" i="5"/>
  <c r="F26" i="5"/>
  <c r="F21" i="5" l="1"/>
  <c r="F48" i="5" l="1"/>
  <c r="F38" i="5"/>
  <c r="F39" i="5"/>
  <c r="F40" i="5"/>
  <c r="F41" i="5"/>
  <c r="F42" i="5"/>
  <c r="F24" i="5"/>
  <c r="F25" i="5"/>
  <c r="F51" i="5" l="1"/>
  <c r="J23" i="5" l="1"/>
  <c r="K23" i="5" s="1"/>
  <c r="J24" i="5" l="1"/>
  <c r="K24" i="5" s="1"/>
  <c r="J25" i="5"/>
  <c r="K25" i="5" s="1"/>
  <c r="J22" i="5"/>
  <c r="K22" i="5" s="1"/>
  <c r="J29" i="5"/>
  <c r="K29" i="5" s="1"/>
  <c r="I30" i="5"/>
  <c r="I54" i="5" l="1"/>
  <c r="J53" i="5"/>
  <c r="K53" i="5" s="1"/>
  <c r="J50" i="5"/>
  <c r="K50" i="5" s="1"/>
  <c r="I44" i="5"/>
  <c r="J43" i="5"/>
  <c r="K43" i="5" s="1"/>
  <c r="J42" i="5"/>
  <c r="K42" i="5" s="1"/>
  <c r="J41" i="5"/>
  <c r="K41" i="5" s="1"/>
  <c r="J40" i="5"/>
  <c r="K40" i="5" s="1"/>
  <c r="J39" i="5"/>
  <c r="K39" i="5" s="1"/>
  <c r="J38" i="5"/>
  <c r="K38" i="5" s="1"/>
  <c r="J37" i="5"/>
  <c r="K37" i="5" s="1"/>
  <c r="I56" i="5" l="1"/>
  <c r="K54" i="5"/>
  <c r="J54" i="5"/>
  <c r="K44" i="5"/>
  <c r="J44" i="5"/>
  <c r="J21" i="5"/>
  <c r="K21" i="5" l="1"/>
  <c r="K30" i="5" s="1"/>
  <c r="I57" i="5" s="1"/>
  <c r="J30" i="5"/>
  <c r="I58" i="5" s="1"/>
  <c r="F22" i="5"/>
  <c r="F30" i="5" s="1"/>
  <c r="F44" i="5" l="1"/>
  <c r="F52" i="5"/>
  <c r="F54" i="5" l="1"/>
  <c r="F55" i="5" s="1"/>
  <c r="F56" i="5" s="1"/>
  <c r="F53" i="5"/>
</calcChain>
</file>

<file path=xl/sharedStrings.xml><?xml version="1.0" encoding="utf-8"?>
<sst xmlns="http://schemas.openxmlformats.org/spreadsheetml/2006/main" count="261" uniqueCount="161">
  <si>
    <t>TRADE SHOW EXPENSES</t>
  </si>
  <si>
    <t>Demonstration supplies</t>
  </si>
  <si>
    <t>Booth space/registration fee</t>
  </si>
  <si>
    <t>Dates of Travel</t>
  </si>
  <si>
    <t>Cost</t>
  </si>
  <si>
    <t># of Nights</t>
  </si>
  <si>
    <t>Rate</t>
  </si>
  <si>
    <t xml:space="preserve">Total </t>
  </si>
  <si>
    <t>Location</t>
  </si>
  <si>
    <t>OTHER ALLOWALBE EXPENSES</t>
  </si>
  <si>
    <t>Interpreter Fees</t>
  </si>
  <si>
    <t>Hours</t>
  </si>
  <si>
    <t>Enter your travel origin and destination</t>
  </si>
  <si>
    <t xml:space="preserve">Enter the total hours of interpreter fees provided and the hourly rate. </t>
  </si>
  <si>
    <t xml:space="preserve">Enter the total for all Gold Key Registrations purchased. </t>
  </si>
  <si>
    <t xml:space="preserve">Enter the total participation fees </t>
  </si>
  <si>
    <t>Enter the dates of the trade show</t>
  </si>
  <si>
    <t>Enter the costs as indicated</t>
  </si>
  <si>
    <t>Airfare</t>
  </si>
  <si>
    <t>TOTAL REQUIRED CASH MATCH (35%)</t>
  </si>
  <si>
    <t>TOTAL ACTUAL PROJECT BUDGET</t>
  </si>
  <si>
    <t>TOTAL ADJUSTED PROJECT BUDGET</t>
  </si>
  <si>
    <t xml:space="preserve">Detail any customer meetings and the purpose of the meetings. </t>
  </si>
  <si>
    <t xml:space="preserve">State the itinerary, especially for any travel before and/or after the trade show or event. </t>
  </si>
  <si>
    <t>Company Name</t>
  </si>
  <si>
    <t>BUDGETED TRAVEL EXPENSES</t>
  </si>
  <si>
    <t>TOTAL</t>
  </si>
  <si>
    <t>MATCH</t>
  </si>
  <si>
    <t>AMOUNT DUE</t>
  </si>
  <si>
    <t>ACTUAL TRAVEL EXPENSES</t>
  </si>
  <si>
    <t>Q1 (10/01/14 - 12/31/14)</t>
  </si>
  <si>
    <t>Q3 (04/01/15 - 06/30/15)</t>
  </si>
  <si>
    <t>Q2 (01/01/15 - 03/30/15)</t>
  </si>
  <si>
    <t>Q4 (07/01/15 - 09/30/15)</t>
  </si>
  <si>
    <t>Yes</t>
  </si>
  <si>
    <t>No</t>
  </si>
  <si>
    <t>Project Title</t>
  </si>
  <si>
    <t>EXPENSE NARRATIVE</t>
  </si>
  <si>
    <t>ACTUAL TRADE SHOW EXPENSES</t>
  </si>
  <si>
    <t>ACTUAL OTHER ALLOWABLE EXPENSES</t>
  </si>
  <si>
    <t>RECEIPT #</t>
  </si>
  <si>
    <t>Budget Section</t>
  </si>
  <si>
    <t xml:space="preserve">           </t>
  </si>
  <si>
    <t>Reimbursement Section</t>
  </si>
  <si>
    <t xml:space="preserve">Please review the following instructions for completing the 2in1 template. </t>
  </si>
  <si>
    <t>Total Reimbursable Amount
(actual will be equal to or less than award)</t>
  </si>
  <si>
    <t>Total Required Match Amount 
(actual will be equal to or greater than required match)</t>
  </si>
  <si>
    <t>Dates of Show</t>
  </si>
  <si>
    <t>TOTAL ACTUAL</t>
  </si>
  <si>
    <t xml:space="preserve">Enter detailed information about each receipt. </t>
  </si>
  <si>
    <t>US Commercial Service Products
(Gold Key Registration, etc.)</t>
  </si>
  <si>
    <r>
      <t xml:space="preserve"># People </t>
    </r>
    <r>
      <rPr>
        <sz val="8"/>
        <rFont val="Arial"/>
        <family val="2"/>
      </rPr>
      <t>(Max = 2)</t>
    </r>
  </si>
  <si>
    <r>
      <t xml:space="preserve"># Rooms </t>
    </r>
    <r>
      <rPr>
        <sz val="8"/>
        <rFont val="Arial"/>
        <family val="2"/>
      </rPr>
      <t>(Max = 2)</t>
    </r>
  </si>
  <si>
    <t>Origin:</t>
  </si>
  <si>
    <t>Destination:</t>
  </si>
  <si>
    <t>Depart:</t>
  </si>
  <si>
    <t>Baggage Fees</t>
  </si>
  <si>
    <t>Rental Car</t>
  </si>
  <si>
    <t>Fuel (Rental Car Only)</t>
  </si>
  <si>
    <t># of Days</t>
  </si>
  <si>
    <t>Trade Mission Participation Fees</t>
  </si>
  <si>
    <t>Booth Furnishings</t>
  </si>
  <si>
    <r>
      <t xml:space="preserve">Show Services </t>
    </r>
    <r>
      <rPr>
        <sz val="8"/>
        <rFont val="Arial"/>
        <family val="2"/>
      </rPr>
      <t>(Labor, utilities, security, storage)</t>
    </r>
  </si>
  <si>
    <t>Return:</t>
  </si>
  <si>
    <t xml:space="preserve">TOTAL  </t>
  </si>
  <si>
    <t xml:space="preserve"> AMOUNT DUE</t>
  </si>
  <si>
    <t>Booth Space/Registration Fee</t>
  </si>
  <si>
    <t>Booth Insurance</t>
  </si>
  <si>
    <t>Show Name</t>
  </si>
  <si>
    <t>Location (City, Country)</t>
  </si>
  <si>
    <t>Enter the name of the trade show</t>
  </si>
  <si>
    <t>Enter location, city and country of the trade show</t>
  </si>
  <si>
    <t>China Horse Fair</t>
  </si>
  <si>
    <t>Airfare from Boise to Beijing on United Airlines for Jane Doe</t>
  </si>
  <si>
    <t>Booth Construction</t>
  </si>
  <si>
    <t>Electricity</t>
  </si>
  <si>
    <t>Furniture Rental</t>
  </si>
  <si>
    <t>Shipping Booth Display</t>
  </si>
  <si>
    <t>Interpreter, 20 hours x $40 = $800</t>
  </si>
  <si>
    <t>Demonstration Supplies - Home Depot</t>
  </si>
  <si>
    <t>Traveler Name(s)</t>
  </si>
  <si>
    <t>Traveler 1:</t>
  </si>
  <si>
    <t>Traveler 2:</t>
  </si>
  <si>
    <t>Enter your total shipping costs, $2000 maximum reimbursement</t>
  </si>
  <si>
    <t xml:space="preserve">Booth Build/Display </t>
  </si>
  <si>
    <t xml:space="preserve">Enter detailed information below about the expense that will help us to understand how you arrived at that cost and why it is reasonable. </t>
  </si>
  <si>
    <t>TOTAL REIMBURSABLE BUDGET (MAXIMUM $10,000)</t>
  </si>
  <si>
    <t xml:space="preserve">Enter detailed information below about the expense. </t>
  </si>
  <si>
    <t>Awarded Amount
(this is the maximum reimbursement)</t>
  </si>
  <si>
    <t>NO RECEIPTS REQUIRED FOR M&amp;IE, just use rate for travel dates, first and last travel days at 75% of the rate</t>
  </si>
  <si>
    <t>Enter detailed information about the receipt. For example airline, hotel name, ground transport name etc. 
Line items in actual expenses do not need to line up with initial budget.</t>
  </si>
  <si>
    <t>Funded in part through a grant with the U.S. Small Business Administration</t>
  </si>
  <si>
    <t xml:space="preserve">Enter the total of all excess baggage fees </t>
  </si>
  <si>
    <t>Enter the costs as indicated. In column G, justify the expense.</t>
  </si>
  <si>
    <t>Enter the total airfare per person and the number of people. In column G, justify the expense.</t>
  </si>
  <si>
    <t>Enter the total of fuel charges, ONLY if renting a car. . In column G, justify the expense</t>
  </si>
  <si>
    <t>Booth Build/Display</t>
  </si>
  <si>
    <r>
      <t xml:space="preserve">Shipping </t>
    </r>
    <r>
      <rPr>
        <sz val="8"/>
        <rFont val="Arial"/>
        <family val="2"/>
      </rPr>
      <t>($3,077 maximum expense)</t>
    </r>
  </si>
  <si>
    <t>When total actual budget exceeds $15,385 this line will auto adjust to the maximum $10,000 award</t>
  </si>
  <si>
    <t>When total reimbursable allowable exceeds $10,000 this line will auto adjust to the maximum $10,000 award</t>
  </si>
  <si>
    <t>When total required match exceeds 35% ($5,385) this line will auto adjust to the maximum $5,385</t>
  </si>
  <si>
    <t xml:space="preserve"> Include the names of up to 2 employee travelers. </t>
  </si>
  <si>
    <t>Include the full legal name of the company</t>
  </si>
  <si>
    <t>Delta.com for economy fair for travel dates</t>
  </si>
  <si>
    <t>Hertz.com quote for travel dates</t>
  </si>
  <si>
    <t>Estimate based of current fuel rates for destination</t>
  </si>
  <si>
    <t>show website - chinahorsefair.com.cn</t>
  </si>
  <si>
    <t>show organizer quote</t>
  </si>
  <si>
    <t>purchasing additional chairs and tables, cheaper than through builder</t>
  </si>
  <si>
    <t>brochure racks</t>
  </si>
  <si>
    <t>shipping of saddles to display</t>
  </si>
  <si>
    <t xml:space="preserve">quote form interpreter </t>
  </si>
  <si>
    <t>n/a</t>
  </si>
  <si>
    <t>Labor, show required</t>
  </si>
  <si>
    <t>Beijing, China</t>
  </si>
  <si>
    <t>booth builder quote at $250/sq. meter for 9 sq. meters</t>
  </si>
  <si>
    <t>Jane Doe</t>
  </si>
  <si>
    <t>TBD</t>
  </si>
  <si>
    <t>Delta.com  baggage rates, 1 extra bag/person each way at $100/ea</t>
  </si>
  <si>
    <t>Airfare from Boise to Beijing on United Airlines for Joe Smith</t>
  </si>
  <si>
    <t>Destination: Beijing, China</t>
  </si>
  <si>
    <t>Origin: Boise, Idaho</t>
  </si>
  <si>
    <t>Travel there on 11th and travel back on 20th</t>
  </si>
  <si>
    <t>Rental Car Fuel</t>
  </si>
  <si>
    <t>Based on GSA, arrive on 12th, show set up on 12/13th, show 14-16th, meetings on 18-19th</t>
  </si>
  <si>
    <t>electricity quote</t>
  </si>
  <si>
    <t>working with Amy Benson at USCS on a Gold Key in conjunction with this show</t>
  </si>
  <si>
    <t>USCS Gold Key</t>
  </si>
  <si>
    <t>RECEIPT DATE</t>
  </si>
  <si>
    <t>Depart: 3/11/2019</t>
  </si>
  <si>
    <t>Return: 3/20/2019</t>
  </si>
  <si>
    <t>3/14/19 - 3/16/19</t>
  </si>
  <si>
    <t>RECEIPT
DATE</t>
  </si>
  <si>
    <t>Rental Car - Hertz</t>
  </si>
  <si>
    <t>Courtyard By Marriott Beijing 9 nights x $110/night (federal per diem $258)</t>
  </si>
  <si>
    <t>Company ABC, Inc.</t>
  </si>
  <si>
    <r>
      <rPr>
        <sz val="10"/>
        <rFont val="Arial"/>
        <family val="2"/>
      </rPr>
      <t xml:space="preserve">M &amp; IE (rate per GSA / Dept. of State - </t>
    </r>
    <r>
      <rPr>
        <u/>
        <sz val="10"/>
        <color theme="10"/>
        <rFont val="Arial"/>
        <family val="2"/>
      </rPr>
      <t>HERE</t>
    </r>
    <r>
      <rPr>
        <sz val="10"/>
        <rFont val="Arial"/>
        <family val="2"/>
      </rPr>
      <t>)</t>
    </r>
  </si>
  <si>
    <r>
      <rPr>
        <sz val="11"/>
        <rFont val="Arial"/>
        <family val="2"/>
      </rPr>
      <t xml:space="preserve">Lodging (rate at or below Dept. of State max - </t>
    </r>
    <r>
      <rPr>
        <sz val="11"/>
        <color theme="10"/>
        <rFont val="Arial"/>
        <family val="2"/>
      </rPr>
      <t>HERE</t>
    </r>
    <r>
      <rPr>
        <sz val="11"/>
        <rFont val="Arial"/>
        <family val="2"/>
      </rPr>
      <t>)</t>
    </r>
  </si>
  <si>
    <r>
      <rPr>
        <sz val="11"/>
        <rFont val="Arial"/>
        <family val="2"/>
      </rPr>
      <t xml:space="preserve">M &amp; IE (rate per GSA / Dept. of State - </t>
    </r>
    <r>
      <rPr>
        <u/>
        <sz val="11"/>
        <color theme="10"/>
        <rFont val="Arial"/>
        <family val="2"/>
      </rPr>
      <t>HERE</t>
    </r>
    <r>
      <rPr>
        <sz val="11"/>
        <rFont val="Arial"/>
        <family val="2"/>
      </rPr>
      <t>)</t>
    </r>
  </si>
  <si>
    <r>
      <rPr>
        <sz val="11"/>
        <rFont val="Arial"/>
        <family val="2"/>
      </rPr>
      <t xml:space="preserve">Lodging (rate at or below Dept. of State max - </t>
    </r>
    <r>
      <rPr>
        <u/>
        <sz val="11"/>
        <color theme="10"/>
        <rFont val="Arial"/>
        <family val="2"/>
      </rPr>
      <t>HERE</t>
    </r>
    <r>
      <rPr>
        <sz val="11"/>
        <rFont val="Arial"/>
        <family val="2"/>
      </rPr>
      <t>)</t>
    </r>
  </si>
  <si>
    <r>
      <rPr>
        <b/>
        <u/>
        <sz val="11"/>
        <rFont val="Arial"/>
        <family val="2"/>
      </rPr>
      <t>REQUIRED - TRAVEL NARRATIVE</t>
    </r>
    <r>
      <rPr>
        <b/>
        <sz val="11"/>
        <rFont val="Arial"/>
        <family val="2"/>
      </rPr>
      <t xml:space="preserve">:   </t>
    </r>
    <r>
      <rPr>
        <b/>
        <i/>
        <sz val="11"/>
        <color rgb="FFFF0000"/>
        <rFont val="Arial"/>
        <family val="2"/>
      </rPr>
      <t>Delete this text and</t>
    </r>
    <r>
      <rPr>
        <b/>
        <sz val="11"/>
        <color rgb="FFFF0000"/>
        <rFont val="Arial"/>
        <family val="2"/>
      </rPr>
      <t xml:space="preserve"> p</t>
    </r>
    <r>
      <rPr>
        <b/>
        <i/>
        <sz val="11"/>
        <color rgb="FFFF0000"/>
        <rFont val="Arial"/>
        <family val="2"/>
      </rPr>
      <t xml:space="preserve">rovide details of the travel requested in this space:
*   Refer to the Sample Budget Template for an example. 
*   Include the travelers name(s), hotel name(s), and ground transportation details if known. 
*   If travel exceeds the dates of a trade show, include details about the itinerary and what will be accomplished in the days before and/or after the trade show. 
*   You may also upload an itinerary with your budget if you feel it would be helpful to evaluators. </t>
    </r>
    <r>
      <rPr>
        <b/>
        <sz val="11"/>
        <color rgb="FFFF0000"/>
        <rFont val="Arial"/>
        <family val="2"/>
      </rPr>
      <t xml:space="preserve"> </t>
    </r>
  </si>
  <si>
    <r>
      <rPr>
        <b/>
        <u/>
        <sz val="11"/>
        <rFont val="Arial"/>
        <family val="2"/>
      </rPr>
      <t>REQUIRED - TRAVEL NARRATIVE</t>
    </r>
    <r>
      <rPr>
        <b/>
        <sz val="11"/>
        <rFont val="Arial"/>
        <family val="2"/>
      </rPr>
      <t>:
-Two travelers will depart Boise for Beijing, China on United Airlines connecting in San Francisco on American Airlines to Beijing. 
-Accommodation will be at the Hotel Express, downtown Beijing. Ground transportation will be by train, bus and taxi service.   
-Day 1 is travel. Days 2-3 are for booth set up. Days 4-6 are the trade show. Day 7 is weekend. Days 8-9 are for post trade show business meetings. Day 10 is return travel.
-Meetings will be with ABC Manufacturing, DEF Packaging, Worldwide Imports and buyers for China Imports, XYZ Imports. (See uploaded itinerary for details)</t>
    </r>
  </si>
  <si>
    <t>Enter the full dates of your travel  (example: 03/11/2019 - 03/20/2019)</t>
  </si>
  <si>
    <t>Marriott.com website for travel dates, under GSA max of $258</t>
  </si>
  <si>
    <r>
      <rPr>
        <sz val="11"/>
        <rFont val="Arial"/>
        <family val="2"/>
      </rPr>
      <t>M &amp; IE (rate per GSA / Dept. of State -</t>
    </r>
    <r>
      <rPr>
        <sz val="11"/>
        <color theme="10"/>
        <rFont val="Arial"/>
        <family val="2"/>
      </rPr>
      <t xml:space="preserve"> </t>
    </r>
    <r>
      <rPr>
        <u/>
        <sz val="11"/>
        <color theme="10"/>
        <rFont val="Arial"/>
        <family val="2"/>
      </rPr>
      <t>HERE</t>
    </r>
    <r>
      <rPr>
        <sz val="11"/>
        <rFont val="Arial"/>
        <family val="2"/>
      </rPr>
      <t>) 
Travel Days: First &amp; Last Calculated at 75%</t>
    </r>
  </si>
  <si>
    <t>STEP FINANCIAL ASSISTANCE AWARD (FAA) 
BUDGET AND REIMBURSMENT 2in1 TEMPLATE</t>
  </si>
  <si>
    <t>Complete columns I - R</t>
  </si>
  <si>
    <t>Complete columns B - G</t>
  </si>
  <si>
    <t>NOTES AND LINKS TO HELP YOU WITH INDIVIDUAL LINE ITEMS</t>
  </si>
  <si>
    <r>
      <t>Below is a blue "</t>
    </r>
    <r>
      <rPr>
        <b/>
        <u/>
        <sz val="18"/>
        <color rgb="FF0070C0"/>
        <rFont val="Arial"/>
        <family val="2"/>
      </rPr>
      <t>TEMPLATE</t>
    </r>
    <r>
      <rPr>
        <sz val="18"/>
        <rFont val="Arial"/>
        <family val="2"/>
      </rPr>
      <t xml:space="preserve">" tab that serves dual purpose for Financial Assistant Awards (FAA). 
First the budget portion of the template is completed when applying for an award. The completed template is uploaded into the Commerce Grants Portal. 
After award and project completion, the reimbursement portion of the template is completed and uploaded with supporting documentation to the Commerce Grants Portal. </t>
    </r>
  </si>
  <si>
    <r>
      <t>Review the "</t>
    </r>
    <r>
      <rPr>
        <b/>
        <u/>
        <sz val="18"/>
        <color rgb="FF7030A0"/>
        <rFont val="Arial"/>
        <family val="2"/>
      </rPr>
      <t>Sample Reimbursement Template</t>
    </r>
    <r>
      <rPr>
        <sz val="18"/>
        <rFont val="Arial"/>
        <family val="2"/>
      </rPr>
      <t xml:space="preserve">" tab for a specific example template and for further instructions. </t>
    </r>
  </si>
  <si>
    <t>Include the title of the project</t>
  </si>
  <si>
    <r>
      <rPr>
        <sz val="10"/>
        <rFont val="Arial"/>
        <family val="2"/>
      </rPr>
      <t>Detail the air carriers you will be flying on.</t>
    </r>
    <r>
      <rPr>
        <b/>
        <sz val="10"/>
        <rFont val="Arial"/>
        <family val="2"/>
      </rPr>
      <t xml:space="preserve"> </t>
    </r>
    <r>
      <rPr>
        <sz val="10"/>
        <rFont val="Arial"/>
        <family val="2"/>
      </rPr>
      <t>REMEMBER FLY AMERICA ACT APPLIES</t>
    </r>
    <r>
      <rPr>
        <b/>
        <u/>
        <sz val="10"/>
        <rFont val="Arial"/>
        <family val="2"/>
      </rPr>
      <t xml:space="preserve">. </t>
    </r>
    <r>
      <rPr>
        <b/>
        <u/>
        <sz val="10"/>
        <color rgb="FF0070C0"/>
        <rFont val="Arial"/>
        <family val="2"/>
      </rPr>
      <t>CLICK HERE FOR MORE INFORMATION</t>
    </r>
    <r>
      <rPr>
        <u/>
        <sz val="10"/>
        <rFont val="Arial"/>
        <family val="2"/>
      </rPr>
      <t xml:space="preserve">. </t>
    </r>
  </si>
  <si>
    <r>
      <rPr>
        <sz val="10"/>
        <rFont val="Arial"/>
        <family val="2"/>
      </rPr>
      <t>AND</t>
    </r>
    <r>
      <rPr>
        <b/>
        <u/>
        <sz val="10"/>
        <color rgb="FF0070C0"/>
        <rFont val="Arial"/>
        <family val="2"/>
      </rPr>
      <t xml:space="preserve"> HERE</t>
    </r>
    <r>
      <rPr>
        <b/>
        <u/>
        <sz val="10"/>
        <rFont val="Arial"/>
        <family val="2"/>
      </rPr>
      <t xml:space="preserve"> </t>
    </r>
    <r>
      <rPr>
        <sz val="10"/>
        <rFont val="Arial"/>
        <family val="2"/>
      </rPr>
      <t>FOR OPEN SKIES AGREEMENTS &amp; EXCEPTIONS</t>
    </r>
  </si>
  <si>
    <r>
      <t xml:space="preserve">Enter the hotel cost per night, the number of rooms and the total number of nights. REMEMBER: The maximum lodging rate can be found </t>
    </r>
    <r>
      <rPr>
        <b/>
        <u/>
        <sz val="10"/>
        <color rgb="FF0070C0"/>
        <rFont val="Arial"/>
        <family val="2"/>
      </rPr>
      <t>HERE</t>
    </r>
    <r>
      <rPr>
        <u/>
        <sz val="10"/>
        <rFont val="Arial"/>
        <family val="2"/>
      </rPr>
      <t xml:space="preserve"> </t>
    </r>
    <r>
      <rPr>
        <sz val="10"/>
        <rFont val="Arial"/>
        <family val="2"/>
      </rPr>
      <t>for foreign rates.  Go to GSA.gov for domestic rates.</t>
    </r>
  </si>
  <si>
    <r>
      <t>Enter the M &amp; IE Rate for the destination city.  Only 75% of rate is allowed on travel days. For multiple cities, itemize in the narrative.  The maximum per diem (M &amp; IE) rate can be found</t>
    </r>
    <r>
      <rPr>
        <sz val="10"/>
        <color rgb="FF0070C0"/>
        <rFont val="Arial"/>
        <family val="2"/>
      </rPr>
      <t xml:space="preserve"> </t>
    </r>
    <r>
      <rPr>
        <b/>
        <u/>
        <sz val="10"/>
        <color rgb="FF0070C0"/>
        <rFont val="Arial"/>
        <family val="2"/>
      </rPr>
      <t>HERE</t>
    </r>
    <r>
      <rPr>
        <sz val="10"/>
        <rFont val="Arial"/>
        <family val="2"/>
      </rPr>
      <t xml:space="preserve"> for foreign rates.  Go to GSA.gov for domestic rates. 
Or call IDC with questions.  </t>
    </r>
  </si>
  <si>
    <t>Allowable, but optional, to upload into the portal a more detailed itinerary</t>
  </si>
  <si>
    <r>
      <t>Review the "</t>
    </r>
    <r>
      <rPr>
        <b/>
        <u/>
        <sz val="18"/>
        <color rgb="FF00B050"/>
        <rFont val="Arial"/>
        <family val="2"/>
      </rPr>
      <t>Sample Budget Template</t>
    </r>
    <r>
      <rPr>
        <sz val="18"/>
        <rFont val="Arial"/>
        <family val="2"/>
      </rPr>
      <t xml:space="preserve">" tab for a specific example template and for further instructions. Pay close attention to instructions in yellow higlighted cells in </t>
    </r>
    <r>
      <rPr>
        <sz val="18"/>
        <color rgb="FFFF0000"/>
        <rFont val="Arial"/>
        <family val="2"/>
      </rPr>
      <t>red print</t>
    </r>
    <r>
      <rPr>
        <sz val="18"/>
        <rFont val="Arial"/>
        <family val="2"/>
      </rPr>
      <t xml:space="preserve"> </t>
    </r>
  </si>
  <si>
    <t>The amount calculated on this budget in cell 55Fshould match the grant amount request in the online portal</t>
  </si>
  <si>
    <t>N/A</t>
  </si>
  <si>
    <t>M &amp; IE: 
Travel total: $357
     Travel to Beijing: 2 travelers x $119/day x .75 = $178.50
     Travel from Beijing: 2 travelers x $119/day x .75 = $178.50
Days in Beijing: 2 travelers x  8 days x $119 = $1,904
(see print screen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</si>
</sst>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29" x14ac:knownFonts="1">
    <font>
      <sz val="10"/>
      <name val="Arial"/>
    </font>
    <font>
      <sz val="10"/>
      <name val="Arial"/>
      <family val="2"/>
    </font>
    <font>
      <sz val="11"/>
      <name val="Arial"/>
      <family val="2"/>
    </font>
    <font>
      <b/>
      <sz val="11"/>
      <name val="Arial"/>
      <family val="2"/>
    </font>
    <font>
      <i/>
      <sz val="11"/>
      <name val="Arial"/>
      <family val="2"/>
    </font>
    <font>
      <b/>
      <i/>
      <sz val="11"/>
      <name val="Arial"/>
      <family val="2"/>
    </font>
    <font>
      <b/>
      <i/>
      <sz val="11"/>
      <color rgb="FFFF0000"/>
      <name val="Arial"/>
      <family val="2"/>
    </font>
    <font>
      <sz val="10"/>
      <name val="Arial"/>
      <family val="2"/>
    </font>
    <font>
      <b/>
      <sz val="18"/>
      <name val="Arial"/>
      <family val="2"/>
    </font>
    <font>
      <sz val="18"/>
      <name val="Arial"/>
      <family val="2"/>
    </font>
    <font>
      <i/>
      <sz val="18"/>
      <name val="Arial"/>
      <family val="2"/>
    </font>
    <font>
      <u/>
      <sz val="10"/>
      <color theme="10"/>
      <name val="Arial"/>
      <family val="2"/>
    </font>
    <font>
      <u/>
      <sz val="10"/>
      <name val="Arial"/>
      <family val="2"/>
    </font>
    <font>
      <b/>
      <sz val="10"/>
      <color rgb="FFFF0000"/>
      <name val="Arial"/>
      <family val="2"/>
    </font>
    <font>
      <b/>
      <sz val="11"/>
      <color rgb="FFFF0000"/>
      <name val="Arial"/>
      <family val="2"/>
    </font>
    <font>
      <b/>
      <sz val="8"/>
      <name val="Arial"/>
      <family val="2"/>
    </font>
    <font>
      <b/>
      <u/>
      <sz val="11"/>
      <name val="Arial"/>
      <family val="2"/>
    </font>
    <font>
      <sz val="8"/>
      <name val="Arial"/>
      <family val="2"/>
    </font>
    <font>
      <b/>
      <u/>
      <sz val="10"/>
      <name val="Arial"/>
      <family val="2"/>
    </font>
    <font>
      <b/>
      <sz val="10"/>
      <name val="Arial"/>
      <family val="2"/>
    </font>
    <font>
      <sz val="10"/>
      <color theme="10"/>
      <name val="Arial"/>
      <family val="2"/>
    </font>
    <font>
      <sz val="11"/>
      <color theme="10"/>
      <name val="Arial"/>
      <family val="2"/>
    </font>
    <font>
      <u/>
      <sz val="11"/>
      <color theme="10"/>
      <name val="Arial"/>
      <family val="2"/>
    </font>
    <font>
      <b/>
      <u/>
      <sz val="18"/>
      <color rgb="FF0070C0"/>
      <name val="Arial"/>
      <family val="2"/>
    </font>
    <font>
      <b/>
      <u/>
      <sz val="18"/>
      <color rgb="FF00B050"/>
      <name val="Arial"/>
      <family val="2"/>
    </font>
    <font>
      <b/>
      <u/>
      <sz val="18"/>
      <color rgb="FF7030A0"/>
      <name val="Arial"/>
      <family val="2"/>
    </font>
    <font>
      <b/>
      <u/>
      <sz val="10"/>
      <color rgb="FF0070C0"/>
      <name val="Arial"/>
      <family val="2"/>
    </font>
    <font>
      <sz val="10"/>
      <color rgb="FF0070C0"/>
      <name val="Arial"/>
      <family val="2"/>
    </font>
    <font>
      <sz val="18"/>
      <color rgb="FFFF0000"/>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377">
    <xf numFmtId="0" fontId="0" fillId="0" borderId="0" xfId="0"/>
    <xf numFmtId="44" fontId="2" fillId="3" borderId="6" xfId="1" applyFont="1" applyFill="1" applyBorder="1" applyAlignment="1" applyProtection="1">
      <alignment horizontal="left"/>
      <protection locked="0"/>
    </xf>
    <xf numFmtId="0" fontId="2" fillId="3" borderId="6" xfId="0" applyFont="1" applyFill="1" applyBorder="1" applyAlignment="1" applyProtection="1">
      <alignment horizontal="center"/>
      <protection locked="0"/>
    </xf>
    <xf numFmtId="44" fontId="2" fillId="3" borderId="6" xfId="1" applyFont="1" applyFill="1" applyBorder="1" applyAlignment="1" applyProtection="1">
      <alignment horizontal="center"/>
      <protection locked="0"/>
    </xf>
    <xf numFmtId="44" fontId="2" fillId="3" borderId="14" xfId="1" applyFont="1" applyFill="1" applyBorder="1" applyAlignment="1" applyProtection="1">
      <alignment horizontal="left"/>
      <protection locked="0"/>
    </xf>
    <xf numFmtId="44" fontId="2" fillId="3" borderId="10" xfId="1" applyFont="1" applyFill="1" applyBorder="1" applyAlignment="1" applyProtection="1">
      <alignment horizontal="left"/>
      <protection locked="0"/>
    </xf>
    <xf numFmtId="0" fontId="7" fillId="0" borderId="0" xfId="0" applyFont="1"/>
    <xf numFmtId="0" fontId="9" fillId="0" borderId="0" xfId="0" applyFont="1"/>
    <xf numFmtId="0" fontId="10" fillId="0" borderId="0" xfId="0" applyFont="1"/>
    <xf numFmtId="0" fontId="2" fillId="0" borderId="0" xfId="0" applyFont="1" applyProtection="1"/>
    <xf numFmtId="0" fontId="3" fillId="0" borderId="0" xfId="0" applyFont="1" applyAlignment="1" applyProtection="1"/>
    <xf numFmtId="0" fontId="3" fillId="0" borderId="0" xfId="0" applyFont="1" applyAlignment="1" applyProtection="1">
      <alignment horizontal="center"/>
    </xf>
    <xf numFmtId="0" fontId="2" fillId="0" borderId="0" xfId="0" applyFont="1" applyAlignment="1" applyProtection="1">
      <alignment wrapText="1"/>
    </xf>
    <xf numFmtId="0" fontId="0" fillId="0" borderId="0" xfId="0" applyProtection="1"/>
    <xf numFmtId="0" fontId="2" fillId="0" borderId="0" xfId="0" applyFont="1" applyAlignment="1" applyProtection="1">
      <alignment horizontal="center"/>
    </xf>
    <xf numFmtId="44" fontId="5" fillId="0" borderId="6" xfId="0" applyNumberFormat="1" applyFont="1" applyBorder="1" applyProtection="1"/>
    <xf numFmtId="0" fontId="2" fillId="3" borderId="2" xfId="1" applyNumberFormat="1" applyFont="1" applyFill="1" applyBorder="1" applyAlignment="1" applyProtection="1">
      <alignment horizontal="center"/>
      <protection locked="0"/>
    </xf>
    <xf numFmtId="0" fontId="7" fillId="0" borderId="0" xfId="0" applyFont="1" applyProtection="1"/>
    <xf numFmtId="0" fontId="2" fillId="3" borderId="7" xfId="1" applyNumberFormat="1" applyFont="1" applyFill="1" applyBorder="1" applyAlignment="1" applyProtection="1">
      <alignment horizontal="center"/>
      <protection locked="0"/>
    </xf>
    <xf numFmtId="0" fontId="2" fillId="3" borderId="3" xfId="1" applyNumberFormat="1" applyFont="1" applyFill="1" applyBorder="1" applyAlignment="1" applyProtection="1">
      <alignment horizontal="center"/>
      <protection locked="0"/>
    </xf>
    <xf numFmtId="44" fontId="2" fillId="3" borderId="20" xfId="1" applyFont="1" applyFill="1" applyBorder="1" applyProtection="1">
      <protection locked="0"/>
    </xf>
    <xf numFmtId="0" fontId="15" fillId="3" borderId="6" xfId="0" applyFont="1" applyFill="1" applyBorder="1" applyAlignment="1" applyProtection="1">
      <alignment horizontal="center" vertical="center"/>
    </xf>
    <xf numFmtId="44" fontId="2" fillId="3" borderId="23" xfId="1" applyFont="1" applyFill="1" applyBorder="1" applyProtection="1">
      <protection locked="0"/>
    </xf>
    <xf numFmtId="0" fontId="2" fillId="0" borderId="0" xfId="0" applyFont="1" applyFill="1" applyBorder="1" applyProtection="1"/>
    <xf numFmtId="0" fontId="3" fillId="0" borderId="0" xfId="0" applyFont="1" applyAlignment="1" applyProtection="1">
      <alignment wrapText="1"/>
    </xf>
    <xf numFmtId="0" fontId="2" fillId="0" borderId="0" xfId="0" applyFont="1" applyFill="1" applyBorder="1" applyAlignment="1" applyProtection="1">
      <alignment horizontal="left"/>
    </xf>
    <xf numFmtId="0" fontId="3" fillId="0" borderId="0" xfId="0" applyFont="1" applyFill="1" applyBorder="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Protection="1"/>
    <xf numFmtId="0" fontId="2" fillId="0" borderId="0" xfId="0" applyFont="1" applyFill="1" applyBorder="1" applyAlignment="1" applyProtection="1">
      <alignment horizontal="center"/>
    </xf>
    <xf numFmtId="0" fontId="3" fillId="0" borderId="0" xfId="0" applyFont="1" applyFill="1" applyBorder="1" applyProtection="1"/>
    <xf numFmtId="0" fontId="2" fillId="0" borderId="0" xfId="0" applyFont="1" applyFill="1" applyBorder="1" applyAlignment="1" applyProtection="1">
      <alignment horizontal="left" wrapText="1"/>
    </xf>
    <xf numFmtId="164" fontId="2" fillId="0" borderId="0" xfId="0" applyNumberFormat="1" applyFont="1" applyFill="1" applyBorder="1" applyAlignment="1" applyProtection="1">
      <alignment horizontal="center" wrapText="1"/>
    </xf>
    <xf numFmtId="0" fontId="2" fillId="0" borderId="0" xfId="0" applyFont="1" applyFill="1" applyProtection="1"/>
    <xf numFmtId="0" fontId="2" fillId="0" borderId="0" xfId="0" applyFont="1" applyBorder="1" applyProtection="1"/>
    <xf numFmtId="0" fontId="3" fillId="0" borderId="0" xfId="0" applyFont="1" applyFill="1" applyBorder="1" applyAlignment="1" applyProtection="1">
      <alignment horizontal="center"/>
    </xf>
    <xf numFmtId="0" fontId="2" fillId="0" borderId="9" xfId="0" applyFont="1" applyBorder="1" applyProtection="1"/>
    <xf numFmtId="0" fontId="2" fillId="0" borderId="11" xfId="0" applyFont="1" applyBorder="1" applyProtection="1"/>
    <xf numFmtId="0" fontId="2" fillId="0" borderId="0" xfId="0" applyFont="1" applyBorder="1" applyAlignment="1" applyProtection="1">
      <alignment horizontal="center"/>
    </xf>
    <xf numFmtId="0" fontId="2" fillId="0" borderId="0" xfId="0" applyFont="1" applyBorder="1" applyAlignment="1" applyProtection="1">
      <alignment horizontal="center" wrapText="1"/>
    </xf>
    <xf numFmtId="0" fontId="2" fillId="2" borderId="0" xfId="0" applyFont="1" applyFill="1" applyBorder="1" applyAlignment="1" applyProtection="1">
      <alignment horizontal="center"/>
    </xf>
    <xf numFmtId="0" fontId="2" fillId="2" borderId="28" xfId="0" applyFont="1" applyFill="1" applyBorder="1" applyProtection="1"/>
    <xf numFmtId="44" fontId="2" fillId="3" borderId="6" xfId="1" applyFont="1" applyFill="1" applyBorder="1" applyAlignment="1" applyProtection="1">
      <alignment horizontal="center"/>
    </xf>
    <xf numFmtId="0" fontId="2" fillId="3" borderId="6" xfId="0" applyFont="1" applyFill="1" applyBorder="1" applyAlignment="1" applyProtection="1">
      <alignment horizontal="center"/>
    </xf>
    <xf numFmtId="165" fontId="2" fillId="0" borderId="25" xfId="1" applyNumberFormat="1" applyFont="1" applyBorder="1" applyProtection="1"/>
    <xf numFmtId="165" fontId="2" fillId="0" borderId="0" xfId="1" applyNumberFormat="1" applyFont="1" applyFill="1" applyBorder="1" applyProtection="1"/>
    <xf numFmtId="44" fontId="2" fillId="3" borderId="20" xfId="1" applyFont="1" applyFill="1" applyBorder="1" applyProtection="1"/>
    <xf numFmtId="44" fontId="2" fillId="0" borderId="18" xfId="1" applyFont="1" applyFill="1" applyBorder="1" applyProtection="1"/>
    <xf numFmtId="44" fontId="2" fillId="4" borderId="19" xfId="1" applyFont="1" applyFill="1" applyBorder="1" applyProtection="1"/>
    <xf numFmtId="0" fontId="2" fillId="3" borderId="7" xfId="1" applyNumberFormat="1" applyFont="1" applyFill="1" applyBorder="1" applyAlignment="1" applyProtection="1">
      <alignment horizontal="center"/>
    </xf>
    <xf numFmtId="165" fontId="2" fillId="0" borderId="21" xfId="1" applyNumberFormat="1" applyFont="1" applyBorder="1" applyProtection="1"/>
    <xf numFmtId="44" fontId="2" fillId="0" borderId="16" xfId="1" applyFont="1" applyFill="1" applyBorder="1" applyProtection="1"/>
    <xf numFmtId="44" fontId="2" fillId="4" borderId="21" xfId="1" applyFont="1" applyFill="1" applyBorder="1" applyProtection="1"/>
    <xf numFmtId="0" fontId="2" fillId="3" borderId="3" xfId="1" applyNumberFormat="1" applyFont="1" applyFill="1" applyBorder="1" applyAlignment="1" applyProtection="1">
      <alignment horizontal="center"/>
    </xf>
    <xf numFmtId="165" fontId="2" fillId="2" borderId="12" xfId="1" applyNumberFormat="1" applyFont="1" applyFill="1" applyBorder="1" applyProtection="1"/>
    <xf numFmtId="165" fontId="2" fillId="0" borderId="27" xfId="1" applyNumberFormat="1" applyFont="1" applyBorder="1" applyProtection="1"/>
    <xf numFmtId="165" fontId="2" fillId="0" borderId="26" xfId="1" applyNumberFormat="1" applyFont="1" applyBorder="1" applyProtection="1"/>
    <xf numFmtId="44" fontId="2" fillId="0" borderId="24" xfId="1" applyFont="1" applyFill="1" applyBorder="1" applyProtection="1"/>
    <xf numFmtId="44" fontId="2" fillId="4" borderId="22" xfId="1" applyFont="1" applyFill="1" applyBorder="1" applyProtection="1"/>
    <xf numFmtId="0" fontId="5" fillId="0" borderId="1" xfId="0" applyFont="1" applyBorder="1" applyProtection="1"/>
    <xf numFmtId="0" fontId="5" fillId="0" borderId="2" xfId="0" applyFont="1" applyBorder="1" applyProtection="1"/>
    <xf numFmtId="165" fontId="5" fillId="3" borderId="6" xfId="1" applyNumberFormat="1" applyFont="1" applyFill="1" applyBorder="1" applyProtection="1"/>
    <xf numFmtId="165" fontId="5" fillId="0" borderId="0" xfId="1" applyNumberFormat="1" applyFont="1" applyFill="1" applyBorder="1" applyProtection="1"/>
    <xf numFmtId="44" fontId="5" fillId="0" borderId="6" xfId="1" applyFont="1" applyBorder="1" applyProtection="1"/>
    <xf numFmtId="44" fontId="5" fillId="0" borderId="0" xfId="1" applyFont="1" applyBorder="1" applyProtection="1"/>
    <xf numFmtId="0" fontId="4" fillId="0" borderId="0" xfId="0" applyFont="1" applyBorder="1" applyAlignment="1" applyProtection="1">
      <alignment wrapText="1"/>
    </xf>
    <xf numFmtId="0" fontId="4" fillId="0" borderId="12" xfId="0" applyFont="1" applyBorder="1" applyAlignment="1" applyProtection="1">
      <alignment wrapText="1"/>
    </xf>
    <xf numFmtId="0" fontId="4" fillId="0" borderId="0" xfId="0" applyFont="1" applyProtection="1"/>
    <xf numFmtId="0" fontId="2" fillId="0" borderId="12" xfId="0" applyFont="1" applyBorder="1" applyProtection="1"/>
    <xf numFmtId="0" fontId="2" fillId="0" borderId="0" xfId="0" applyFont="1" applyBorder="1" applyAlignment="1" applyProtection="1">
      <alignment wrapText="1"/>
    </xf>
    <xf numFmtId="0" fontId="2" fillId="0" borderId="12" xfId="0" applyFont="1" applyBorder="1" applyAlignment="1" applyProtection="1">
      <alignment wrapText="1"/>
    </xf>
    <xf numFmtId="0" fontId="3" fillId="2" borderId="12" xfId="0" applyFont="1" applyFill="1" applyBorder="1" applyAlignment="1" applyProtection="1">
      <alignment horizontal="right"/>
    </xf>
    <xf numFmtId="0" fontId="3" fillId="0" borderId="0" xfId="0" applyFont="1" applyFill="1" applyBorder="1" applyAlignment="1" applyProtection="1">
      <alignment horizontal="right"/>
    </xf>
    <xf numFmtId="0" fontId="2" fillId="2" borderId="0" xfId="0" applyFont="1" applyFill="1" applyBorder="1" applyAlignment="1" applyProtection="1">
      <alignment horizontal="left"/>
    </xf>
    <xf numFmtId="44" fontId="2" fillId="3" borderId="6" xfId="1" applyFont="1" applyFill="1" applyBorder="1" applyAlignment="1" applyProtection="1">
      <alignment horizontal="left"/>
    </xf>
    <xf numFmtId="0" fontId="2" fillId="2" borderId="0" xfId="0" applyFont="1" applyFill="1" applyBorder="1" applyProtection="1"/>
    <xf numFmtId="165" fontId="2" fillId="0" borderId="21" xfId="1" applyNumberFormat="1" applyFont="1" applyBorder="1" applyAlignment="1" applyProtection="1">
      <alignment horizontal="right"/>
    </xf>
    <xf numFmtId="165" fontId="2" fillId="0" borderId="0" xfId="1" applyNumberFormat="1" applyFont="1" applyFill="1" applyBorder="1" applyAlignment="1" applyProtection="1">
      <alignment horizontal="right"/>
    </xf>
    <xf numFmtId="44" fontId="2" fillId="0" borderId="19" xfId="1" applyFont="1" applyFill="1" applyBorder="1" applyProtection="1"/>
    <xf numFmtId="0" fontId="2" fillId="3" borderId="2" xfId="1" applyNumberFormat="1" applyFont="1" applyFill="1" applyBorder="1" applyAlignment="1" applyProtection="1">
      <alignment horizontal="center"/>
    </xf>
    <xf numFmtId="44" fontId="2" fillId="0" borderId="21" xfId="1" applyFont="1" applyFill="1" applyBorder="1" applyProtection="1"/>
    <xf numFmtId="44" fontId="2" fillId="3" borderId="14" xfId="1" applyFont="1" applyFill="1" applyBorder="1" applyAlignment="1" applyProtection="1">
      <alignment horizontal="left"/>
    </xf>
    <xf numFmtId="44" fontId="2" fillId="0" borderId="22" xfId="1" applyFont="1" applyFill="1" applyBorder="1" applyProtection="1"/>
    <xf numFmtId="0" fontId="2" fillId="3" borderId="6" xfId="1" applyNumberFormat="1" applyFont="1" applyFill="1" applyBorder="1" applyAlignment="1" applyProtection="1">
      <alignment horizontal="center"/>
    </xf>
    <xf numFmtId="44" fontId="5" fillId="0" borderId="0" xfId="0" applyNumberFormat="1" applyFont="1" applyBorder="1" applyProtection="1"/>
    <xf numFmtId="0" fontId="5" fillId="0" borderId="0" xfId="0" applyFont="1" applyBorder="1" applyAlignment="1" applyProtection="1">
      <alignment wrapText="1"/>
    </xf>
    <xf numFmtId="0" fontId="5" fillId="0" borderId="12" xfId="0" applyFont="1" applyBorder="1" applyAlignment="1" applyProtection="1">
      <alignment wrapText="1"/>
    </xf>
    <xf numFmtId="0" fontId="5" fillId="0" borderId="0" xfId="0" applyFont="1" applyProtection="1"/>
    <xf numFmtId="0" fontId="3" fillId="6" borderId="1" xfId="0" applyFont="1" applyFill="1" applyBorder="1" applyAlignment="1" applyProtection="1"/>
    <xf numFmtId="0" fontId="3" fillId="6" borderId="2" xfId="0" applyFont="1" applyFill="1" applyBorder="1" applyAlignment="1" applyProtection="1"/>
    <xf numFmtId="0" fontId="3" fillId="6" borderId="3" xfId="0" applyFont="1" applyFill="1" applyBorder="1" applyAlignment="1" applyProtection="1"/>
    <xf numFmtId="0" fontId="3" fillId="0" borderId="6" xfId="0" applyFont="1" applyFill="1" applyBorder="1" applyAlignment="1" applyProtection="1">
      <alignment horizontal="center"/>
    </xf>
    <xf numFmtId="44" fontId="2" fillId="2" borderId="12" xfId="1" applyFont="1" applyFill="1" applyBorder="1" applyAlignment="1" applyProtection="1">
      <alignment horizontal="right"/>
    </xf>
    <xf numFmtId="44" fontId="2" fillId="0" borderId="0" xfId="1" applyFont="1" applyFill="1" applyBorder="1" applyAlignment="1" applyProtection="1">
      <alignment horizontal="right"/>
    </xf>
    <xf numFmtId="165" fontId="2" fillId="2" borderId="26" xfId="1" applyNumberFormat="1" applyFont="1" applyFill="1" applyBorder="1" applyAlignment="1" applyProtection="1">
      <alignment horizontal="right"/>
    </xf>
    <xf numFmtId="165" fontId="2" fillId="0" borderId="22" xfId="1" applyNumberFormat="1" applyFont="1" applyBorder="1" applyAlignment="1" applyProtection="1">
      <alignment horizontal="right"/>
    </xf>
    <xf numFmtId="0" fontId="2" fillId="0" borderId="11" xfId="0" applyFont="1" applyBorder="1" applyAlignment="1" applyProtection="1">
      <alignment wrapText="1"/>
    </xf>
    <xf numFmtId="44" fontId="2" fillId="3" borderId="10" xfId="1" applyFont="1" applyFill="1" applyBorder="1" applyAlignment="1" applyProtection="1">
      <alignment horizontal="left"/>
    </xf>
    <xf numFmtId="44" fontId="2" fillId="3" borderId="23" xfId="1" applyFont="1" applyFill="1" applyBorder="1" applyProtection="1"/>
    <xf numFmtId="0" fontId="5" fillId="0" borderId="3" xfId="0" applyFont="1" applyBorder="1" applyProtection="1"/>
    <xf numFmtId="44" fontId="5" fillId="0" borderId="3" xfId="0" applyNumberFormat="1" applyFont="1" applyBorder="1" applyProtection="1"/>
    <xf numFmtId="44" fontId="5" fillId="0" borderId="7" xfId="0" applyNumberFormat="1" applyFont="1" applyBorder="1" applyProtection="1"/>
    <xf numFmtId="165" fontId="3" fillId="0" borderId="19" xfId="0" applyNumberFormat="1" applyFont="1" applyBorder="1" applyProtection="1"/>
    <xf numFmtId="165" fontId="3" fillId="0" borderId="0" xfId="0" applyNumberFormat="1" applyFont="1" applyFill="1" applyBorder="1" applyProtection="1"/>
    <xf numFmtId="165" fontId="3" fillId="0" borderId="22" xfId="1" applyNumberFormat="1" applyFont="1" applyBorder="1" applyProtection="1"/>
    <xf numFmtId="165" fontId="3" fillId="0" borderId="0" xfId="1" applyNumberFormat="1" applyFont="1" applyFill="1" applyBorder="1" applyProtection="1"/>
    <xf numFmtId="0" fontId="2" fillId="0" borderId="4" xfId="0" applyFont="1" applyBorder="1" applyProtection="1"/>
    <xf numFmtId="0" fontId="2" fillId="0" borderId="8" xfId="0" applyFont="1" applyBorder="1" applyProtection="1"/>
    <xf numFmtId="0" fontId="2" fillId="0" borderId="4" xfId="0" applyFont="1" applyBorder="1" applyAlignment="1" applyProtection="1">
      <alignment wrapText="1"/>
    </xf>
    <xf numFmtId="0" fontId="2" fillId="0" borderId="8" xfId="0" applyFont="1" applyBorder="1" applyAlignment="1" applyProtection="1">
      <alignment wrapText="1"/>
    </xf>
    <xf numFmtId="165" fontId="3" fillId="3" borderId="6" xfId="1" applyNumberFormat="1" applyFont="1" applyFill="1" applyBorder="1" applyProtection="1"/>
    <xf numFmtId="44" fontId="2" fillId="7" borderId="15" xfId="1" applyFont="1" applyFill="1" applyBorder="1" applyProtection="1"/>
    <xf numFmtId="44" fontId="2" fillId="7" borderId="6" xfId="1" applyFont="1" applyFill="1" applyBorder="1" applyProtection="1"/>
    <xf numFmtId="0" fontId="3" fillId="0" borderId="0" xfId="0" applyFont="1" applyFill="1" applyBorder="1" applyAlignment="1" applyProtection="1">
      <alignment vertical="top" wrapText="1"/>
    </xf>
    <xf numFmtId="0" fontId="2" fillId="0" borderId="16" xfId="0" applyFont="1" applyBorder="1" applyProtection="1"/>
    <xf numFmtId="0" fontId="2" fillId="2" borderId="16" xfId="0" applyFont="1" applyFill="1" applyBorder="1" applyProtection="1"/>
    <xf numFmtId="0" fontId="2" fillId="0" borderId="16" xfId="0" applyFont="1" applyBorder="1" applyAlignment="1" applyProtection="1">
      <alignment wrapText="1"/>
    </xf>
    <xf numFmtId="0" fontId="2" fillId="0" borderId="0" xfId="0" applyFont="1" applyAlignment="1" applyProtection="1">
      <alignment vertical="center"/>
    </xf>
    <xf numFmtId="0" fontId="2" fillId="2" borderId="16" xfId="0" applyFont="1" applyFill="1" applyBorder="1" applyAlignment="1" applyProtection="1">
      <alignment vertical="center"/>
    </xf>
    <xf numFmtId="165" fontId="2" fillId="2" borderId="27" xfId="1" applyNumberFormat="1" applyFont="1" applyFill="1" applyBorder="1" applyProtection="1"/>
    <xf numFmtId="0" fontId="2" fillId="0" borderId="16" xfId="0" applyFont="1" applyFill="1" applyBorder="1" applyAlignment="1" applyProtection="1">
      <alignment wrapText="1"/>
    </xf>
    <xf numFmtId="0" fontId="3" fillId="0" borderId="0" xfId="0" applyFont="1" applyBorder="1" applyProtection="1"/>
    <xf numFmtId="44" fontId="2" fillId="3" borderId="17" xfId="1" applyFont="1" applyFill="1" applyBorder="1" applyProtection="1"/>
    <xf numFmtId="164" fontId="2" fillId="0" borderId="0" xfId="0" applyNumberFormat="1" applyFont="1" applyFill="1" applyBorder="1" applyAlignment="1" applyProtection="1">
      <alignment horizontal="center" wrapText="1"/>
    </xf>
    <xf numFmtId="0" fontId="2" fillId="0" borderId="0" xfId="0" applyFont="1" applyFill="1" applyBorder="1" applyAlignment="1" applyProtection="1">
      <alignment horizontal="left" wrapText="1"/>
    </xf>
    <xf numFmtId="37" fontId="2" fillId="3" borderId="6" xfId="1" applyNumberFormat="1" applyFont="1" applyFill="1" applyBorder="1" applyAlignment="1" applyProtection="1">
      <alignment horizontal="center"/>
      <protection locked="0"/>
    </xf>
    <xf numFmtId="0" fontId="3" fillId="3" borderId="1" xfId="0" applyFont="1" applyFill="1" applyBorder="1" applyAlignment="1" applyProtection="1">
      <alignment horizontal="center"/>
    </xf>
    <xf numFmtId="0" fontId="2" fillId="0" borderId="0" xfId="0" applyFont="1" applyFill="1" applyBorder="1" applyAlignment="1" applyProtection="1">
      <alignment horizontal="left" wrapText="1"/>
    </xf>
    <xf numFmtId="164" fontId="2" fillId="0" borderId="0" xfId="0" applyNumberFormat="1" applyFont="1" applyFill="1" applyBorder="1" applyAlignment="1" applyProtection="1">
      <alignment horizontal="center" wrapText="1"/>
    </xf>
    <xf numFmtId="165" fontId="2" fillId="2" borderId="0" xfId="1" applyNumberFormat="1" applyFont="1" applyFill="1" applyBorder="1" applyProtection="1"/>
    <xf numFmtId="0" fontId="2" fillId="2" borderId="29" xfId="0" applyFont="1" applyFill="1" applyBorder="1" applyProtection="1"/>
    <xf numFmtId="165" fontId="2" fillId="0" borderId="30" xfId="1" applyNumberFormat="1" applyFont="1" applyBorder="1" applyProtection="1"/>
    <xf numFmtId="165" fontId="2" fillId="0" borderId="31" xfId="1" applyNumberFormat="1" applyFont="1" applyBorder="1" applyProtection="1"/>
    <xf numFmtId="165" fontId="2" fillId="0" borderId="32" xfId="1" applyNumberFormat="1" applyFont="1" applyBorder="1" applyProtection="1"/>
    <xf numFmtId="165" fontId="2" fillId="2" borderId="33" xfId="1" applyNumberFormat="1" applyFont="1" applyFill="1" applyBorder="1" applyProtection="1"/>
    <xf numFmtId="165" fontId="2" fillId="0" borderId="34" xfId="1" applyNumberFormat="1" applyFont="1" applyFill="1" applyBorder="1" applyProtection="1"/>
    <xf numFmtId="44" fontId="2" fillId="8" borderId="15" xfId="1" applyFont="1" applyFill="1" applyBorder="1" applyProtection="1"/>
    <xf numFmtId="44" fontId="2" fillId="8" borderId="6" xfId="1" applyFont="1" applyFill="1" applyBorder="1" applyProtection="1"/>
    <xf numFmtId="0" fontId="3" fillId="3" borderId="2" xfId="0" applyFont="1" applyFill="1" applyBorder="1" applyAlignment="1" applyProtection="1">
      <alignment horizontal="right"/>
    </xf>
    <xf numFmtId="165" fontId="3" fillId="7" borderId="6" xfId="1" applyNumberFormat="1" applyFont="1" applyFill="1" applyBorder="1" applyProtection="1"/>
    <xf numFmtId="0" fontId="17" fillId="0" borderId="0" xfId="0" applyFont="1" applyAlignment="1" applyProtection="1">
      <alignment vertical="top"/>
    </xf>
    <xf numFmtId="165" fontId="2" fillId="3" borderId="6" xfId="1" applyNumberFormat="1" applyFont="1" applyFill="1" applyBorder="1" applyAlignment="1" applyProtection="1">
      <alignment horizontal="left"/>
    </xf>
    <xf numFmtId="165" fontId="2" fillId="3" borderId="14" xfId="1" applyNumberFormat="1" applyFont="1" applyFill="1" applyBorder="1" applyAlignment="1" applyProtection="1">
      <alignment horizontal="left"/>
    </xf>
    <xf numFmtId="0" fontId="2" fillId="0" borderId="0" xfId="0" applyFont="1" applyFill="1" applyBorder="1" applyAlignment="1" applyProtection="1">
      <protection locked="0"/>
    </xf>
    <xf numFmtId="0" fontId="3" fillId="0" borderId="0" xfId="0" applyFont="1" applyFill="1" applyBorder="1" applyAlignment="1" applyProtection="1"/>
    <xf numFmtId="0" fontId="2" fillId="0" borderId="16" xfId="0" applyFont="1" applyFill="1" applyBorder="1" applyAlignment="1" applyProtection="1"/>
    <xf numFmtId="0" fontId="2" fillId="0" borderId="16" xfId="0" applyFont="1" applyFill="1" applyBorder="1" applyAlignment="1" applyProtection="1">
      <protection locked="0"/>
    </xf>
    <xf numFmtId="165" fontId="2" fillId="3" borderId="15" xfId="1" applyNumberFormat="1" applyFont="1" applyFill="1" applyBorder="1" applyAlignment="1" applyProtection="1">
      <alignment horizontal="left" wrapText="1"/>
    </xf>
    <xf numFmtId="165" fontId="2" fillId="3" borderId="6" xfId="1" applyNumberFormat="1" applyFont="1" applyFill="1" applyBorder="1" applyAlignment="1" applyProtection="1">
      <alignment horizontal="left" wrapText="1"/>
    </xf>
    <xf numFmtId="0" fontId="3" fillId="6" borderId="2" xfId="0" applyFont="1" applyFill="1" applyBorder="1" applyAlignment="1" applyProtection="1">
      <alignment horizontal="center"/>
    </xf>
    <xf numFmtId="0" fontId="2" fillId="3" borderId="1" xfId="0" applyFont="1" applyFill="1" applyBorder="1" applyAlignment="1" applyProtection="1">
      <protection locked="0"/>
    </xf>
    <xf numFmtId="0" fontId="2" fillId="3" borderId="3" xfId="0" applyFont="1" applyFill="1" applyBorder="1" applyAlignment="1" applyProtection="1">
      <protection locked="0"/>
    </xf>
    <xf numFmtId="0" fontId="3" fillId="3" borderId="6" xfId="0" applyFont="1" applyFill="1" applyBorder="1" applyAlignment="1" applyProtection="1">
      <alignment horizontal="center"/>
    </xf>
    <xf numFmtId="0" fontId="2" fillId="0" borderId="5" xfId="0" applyFont="1" applyBorder="1" applyAlignment="1" applyProtection="1">
      <alignment horizontal="center" wrapText="1"/>
    </xf>
    <xf numFmtId="0" fontId="2" fillId="0" borderId="4" xfId="0" applyFont="1" applyBorder="1" applyAlignment="1" applyProtection="1">
      <alignment horizontal="center" wrapText="1"/>
    </xf>
    <xf numFmtId="0" fontId="2" fillId="3" borderId="1" xfId="1" applyNumberFormat="1" applyFont="1" applyFill="1" applyBorder="1" applyAlignment="1" applyProtection="1">
      <alignment horizontal="center"/>
    </xf>
    <xf numFmtId="0" fontId="3" fillId="0" borderId="1" xfId="0" applyFont="1" applyFill="1" applyBorder="1" applyAlignment="1" applyProtection="1">
      <alignment horizontal="center"/>
    </xf>
    <xf numFmtId="14" fontId="2" fillId="3" borderId="5" xfId="1" applyNumberFormat="1" applyFont="1" applyFill="1" applyBorder="1" applyAlignment="1" applyProtection="1">
      <alignment horizontal="center"/>
    </xf>
    <xf numFmtId="14" fontId="2" fillId="3" borderId="6" xfId="1" applyNumberFormat="1" applyFont="1" applyFill="1" applyBorder="1" applyAlignment="1" applyProtection="1">
      <alignment horizontal="center"/>
    </xf>
    <xf numFmtId="14" fontId="2" fillId="3" borderId="6" xfId="1" applyNumberFormat="1" applyFont="1" applyFill="1" applyBorder="1" applyAlignment="1" applyProtection="1">
      <alignment horizontal="center" vertical="center"/>
    </xf>
    <xf numFmtId="0" fontId="3" fillId="0" borderId="6" xfId="0" applyFont="1" applyFill="1" applyBorder="1" applyAlignment="1" applyProtection="1">
      <alignment horizontal="center" wrapText="1"/>
    </xf>
    <xf numFmtId="0" fontId="2" fillId="0" borderId="38" xfId="0" applyFont="1" applyFill="1" applyBorder="1" applyAlignment="1" applyProtection="1">
      <protection locked="0"/>
    </xf>
    <xf numFmtId="0" fontId="1" fillId="0" borderId="16" xfId="2" applyFont="1" applyFill="1" applyBorder="1" applyAlignment="1" applyProtection="1">
      <alignment vertical="center" wrapText="1"/>
      <protection locked="0"/>
    </xf>
    <xf numFmtId="0" fontId="18" fillId="0" borderId="16" xfId="2" applyFont="1" applyBorder="1" applyProtection="1">
      <protection locked="0"/>
    </xf>
    <xf numFmtId="0" fontId="2" fillId="3" borderId="1" xfId="1" applyNumberFormat="1" applyFont="1" applyFill="1" applyBorder="1" applyAlignment="1" applyProtection="1">
      <alignment horizontal="center"/>
      <protection locked="0"/>
    </xf>
    <xf numFmtId="0" fontId="2" fillId="2" borderId="4" xfId="0" applyFont="1" applyFill="1" applyBorder="1" applyProtection="1"/>
    <xf numFmtId="44" fontId="5" fillId="2" borderId="0" xfId="0" applyNumberFormat="1" applyFont="1" applyFill="1" applyBorder="1" applyProtection="1"/>
    <xf numFmtId="0" fontId="5" fillId="2" borderId="0" xfId="0" applyFont="1" applyFill="1" applyBorder="1" applyAlignment="1" applyProtection="1">
      <alignment wrapText="1"/>
    </xf>
    <xf numFmtId="0" fontId="5" fillId="2" borderId="12" xfId="0" applyFont="1" applyFill="1" applyBorder="1" applyAlignment="1" applyProtection="1">
      <alignment wrapText="1"/>
    </xf>
    <xf numFmtId="0" fontId="2" fillId="2" borderId="0" xfId="0" applyFont="1" applyFill="1" applyBorder="1" applyAlignment="1" applyProtection="1">
      <alignment wrapText="1"/>
    </xf>
    <xf numFmtId="0" fontId="2" fillId="2" borderId="12" xfId="0" applyFont="1" applyFill="1" applyBorder="1" applyAlignment="1" applyProtection="1">
      <alignment wrapText="1"/>
    </xf>
    <xf numFmtId="0" fontId="2" fillId="2" borderId="4" xfId="0" applyFont="1" applyFill="1" applyBorder="1" applyAlignment="1" applyProtection="1">
      <alignment wrapText="1"/>
    </xf>
    <xf numFmtId="0" fontId="2" fillId="2" borderId="8" xfId="0" applyFont="1" applyFill="1" applyBorder="1" applyAlignment="1" applyProtection="1">
      <alignment wrapText="1"/>
    </xf>
    <xf numFmtId="165" fontId="5" fillId="2" borderId="10" xfId="1" applyNumberFormat="1" applyFont="1" applyFill="1" applyBorder="1" applyProtection="1"/>
    <xf numFmtId="0" fontId="2" fillId="2" borderId="1" xfId="0" applyFont="1" applyFill="1" applyBorder="1" applyProtection="1"/>
    <xf numFmtId="0" fontId="2" fillId="2" borderId="2" xfId="0" applyFont="1" applyFill="1" applyBorder="1" applyProtection="1"/>
    <xf numFmtId="0" fontId="2" fillId="2" borderId="15" xfId="0" applyFont="1" applyFill="1" applyBorder="1" applyProtection="1"/>
    <xf numFmtId="0" fontId="2" fillId="2" borderId="11" xfId="0" applyFont="1" applyFill="1" applyBorder="1" applyProtection="1"/>
    <xf numFmtId="0" fontId="2" fillId="2" borderId="8" xfId="0" applyFont="1" applyFill="1" applyBorder="1" applyProtection="1"/>
    <xf numFmtId="44" fontId="5" fillId="2" borderId="0" xfId="1" applyFont="1" applyFill="1" applyBorder="1" applyProtection="1"/>
    <xf numFmtId="0" fontId="4" fillId="2" borderId="0" xfId="0" applyFont="1" applyFill="1" applyBorder="1" applyAlignment="1" applyProtection="1">
      <alignment wrapText="1"/>
    </xf>
    <xf numFmtId="0" fontId="4" fillId="2" borderId="12" xfId="0" applyFont="1" applyFill="1" applyBorder="1" applyAlignment="1" applyProtection="1">
      <alignment wrapText="1"/>
    </xf>
    <xf numFmtId="165" fontId="2" fillId="3" borderId="6" xfId="1" applyNumberFormat="1" applyFont="1" applyFill="1" applyBorder="1" applyAlignment="1" applyProtection="1">
      <alignment horizontal="left" wrapText="1"/>
      <protection locked="0"/>
    </xf>
    <xf numFmtId="165" fontId="2" fillId="3" borderId="14" xfId="1" applyNumberFormat="1" applyFont="1" applyFill="1" applyBorder="1" applyAlignment="1" applyProtection="1">
      <alignment horizontal="left" wrapText="1"/>
      <protection locked="0"/>
    </xf>
    <xf numFmtId="165" fontId="2" fillId="3" borderId="15" xfId="1" applyNumberFormat="1" applyFont="1" applyFill="1" applyBorder="1" applyAlignment="1" applyProtection="1">
      <alignment horizontal="left" wrapText="1"/>
      <protection locked="0"/>
    </xf>
    <xf numFmtId="0" fontId="21" fillId="0" borderId="11" xfId="2" applyFont="1" applyBorder="1" applyAlignment="1" applyProtection="1">
      <alignment wrapText="1"/>
      <protection locked="0"/>
    </xf>
    <xf numFmtId="0" fontId="20" fillId="0" borderId="11" xfId="2" applyFont="1" applyBorder="1" applyProtection="1">
      <protection locked="0"/>
    </xf>
    <xf numFmtId="0" fontId="2" fillId="2" borderId="10" xfId="0" applyFont="1" applyFill="1" applyBorder="1" applyProtection="1"/>
    <xf numFmtId="0" fontId="2" fillId="2" borderId="14" xfId="0" applyFont="1" applyFill="1" applyBorder="1" applyProtection="1"/>
    <xf numFmtId="0" fontId="22" fillId="0" borderId="11" xfId="2" applyFont="1" applyBorder="1" applyAlignment="1" applyProtection="1">
      <alignment wrapText="1"/>
      <protection locked="0"/>
    </xf>
    <xf numFmtId="0" fontId="21" fillId="0" borderId="11" xfId="2" applyFont="1" applyBorder="1" applyProtection="1">
      <protection locked="0"/>
    </xf>
    <xf numFmtId="0" fontId="3" fillId="0" borderId="0" xfId="0" applyFont="1" applyFill="1" applyBorder="1" applyAlignment="1" applyProtection="1">
      <alignment horizontal="left" vertical="top" wrapText="1"/>
    </xf>
    <xf numFmtId="165" fontId="2" fillId="0" borderId="0" xfId="1" applyNumberFormat="1" applyFont="1" applyFill="1" applyBorder="1" applyAlignment="1" applyProtection="1">
      <alignment horizontal="left"/>
    </xf>
    <xf numFmtId="165" fontId="2" fillId="0" borderId="11" xfId="1" applyNumberFormat="1" applyFont="1" applyFill="1" applyBorder="1" applyAlignment="1" applyProtection="1">
      <alignment horizontal="left" wrapText="1"/>
    </xf>
    <xf numFmtId="0" fontId="14" fillId="0" borderId="0" xfId="0" applyFont="1" applyFill="1" applyBorder="1" applyAlignment="1" applyProtection="1">
      <alignment horizontal="center" vertical="center" wrapText="1"/>
    </xf>
    <xf numFmtId="165" fontId="2" fillId="0" borderId="11" xfId="1" applyNumberFormat="1" applyFont="1" applyFill="1" applyBorder="1" applyAlignment="1" applyProtection="1">
      <alignment horizontal="left"/>
    </xf>
    <xf numFmtId="0" fontId="2" fillId="0" borderId="11" xfId="0" applyFont="1" applyFill="1" applyBorder="1" applyProtection="1"/>
    <xf numFmtId="0" fontId="14" fillId="0" borderId="11" xfId="0" applyFont="1" applyFill="1" applyBorder="1" applyAlignment="1" applyProtection="1">
      <alignment horizontal="center" wrapText="1"/>
    </xf>
    <xf numFmtId="165" fontId="2" fillId="0" borderId="0" xfId="1" applyNumberFormat="1" applyFont="1" applyFill="1" applyBorder="1" applyAlignment="1" applyProtection="1">
      <alignment horizontal="left" wrapText="1"/>
    </xf>
    <xf numFmtId="0" fontId="14" fillId="0" borderId="0"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wrapText="1"/>
    </xf>
    <xf numFmtId="164" fontId="3" fillId="7" borderId="9" xfId="0" applyNumberFormat="1" applyFont="1" applyFill="1" applyBorder="1" applyAlignment="1" applyProtection="1">
      <alignment horizontal="center" vertical="center" wrapText="1"/>
      <protection locked="0"/>
    </xf>
    <xf numFmtId="164" fontId="3" fillId="7" borderId="5" xfId="0" applyNumberFormat="1" applyFont="1" applyFill="1" applyBorder="1" applyAlignment="1" applyProtection="1">
      <alignment horizontal="center" vertical="center" wrapText="1"/>
      <protection locked="0"/>
    </xf>
    <xf numFmtId="164" fontId="3" fillId="7" borderId="7" xfId="0" applyNumberFormat="1" applyFont="1" applyFill="1" applyBorder="1" applyAlignment="1" applyProtection="1">
      <alignment horizontal="center" vertical="center" wrapText="1"/>
      <protection locked="0"/>
    </xf>
    <xf numFmtId="164" fontId="3" fillId="7" borderId="13" xfId="0" applyNumberFormat="1" applyFont="1" applyFill="1" applyBorder="1" applyAlignment="1" applyProtection="1">
      <alignment horizontal="center" vertical="center" wrapText="1"/>
      <protection locked="0"/>
    </xf>
    <xf numFmtId="164" fontId="3" fillId="7" borderId="4" xfId="0" applyNumberFormat="1" applyFont="1" applyFill="1" applyBorder="1" applyAlignment="1" applyProtection="1">
      <alignment horizontal="center" vertical="center" wrapText="1"/>
      <protection locked="0"/>
    </xf>
    <xf numFmtId="164" fontId="3" fillId="7" borderId="8" xfId="0" applyNumberFormat="1" applyFont="1" applyFill="1" applyBorder="1" applyAlignment="1" applyProtection="1">
      <alignment horizontal="center" vertical="center" wrapText="1"/>
      <protection locked="0"/>
    </xf>
    <xf numFmtId="165" fontId="5" fillId="2" borderId="7" xfId="1" applyNumberFormat="1" applyFont="1" applyFill="1" applyBorder="1" applyAlignment="1" applyProtection="1">
      <alignment horizontal="center"/>
    </xf>
    <xf numFmtId="165" fontId="5" fillId="2" borderId="12" xfId="1" applyNumberFormat="1" applyFont="1" applyFill="1" applyBorder="1" applyAlignment="1" applyProtection="1">
      <alignment horizontal="center"/>
    </xf>
    <xf numFmtId="165" fontId="5" fillId="2" borderId="8" xfId="1" applyNumberFormat="1" applyFont="1" applyFill="1" applyBorder="1" applyAlignment="1" applyProtection="1">
      <alignment horizontal="center"/>
    </xf>
    <xf numFmtId="0" fontId="5" fillId="0" borderId="1" xfId="0" applyFont="1" applyBorder="1" applyAlignment="1" applyProtection="1">
      <alignment horizontal="right"/>
    </xf>
    <xf numFmtId="0" fontId="5" fillId="0" borderId="2" xfId="0" applyFont="1" applyBorder="1" applyAlignment="1" applyProtection="1">
      <alignment horizontal="right"/>
    </xf>
    <xf numFmtId="0" fontId="5" fillId="0" borderId="3" xfId="0" applyFont="1" applyBorder="1" applyAlignment="1" applyProtection="1">
      <alignment horizontal="right"/>
    </xf>
    <xf numFmtId="0" fontId="2" fillId="3" borderId="1" xfId="0" applyFont="1" applyFill="1" applyBorder="1" applyAlignment="1" applyProtection="1">
      <alignment horizontal="left" wrapText="1"/>
      <protection locked="0"/>
    </xf>
    <xf numFmtId="0" fontId="2" fillId="3" borderId="2" xfId="0" applyFont="1" applyFill="1" applyBorder="1" applyAlignment="1" applyProtection="1">
      <alignment horizontal="left" wrapText="1"/>
      <protection locked="0"/>
    </xf>
    <xf numFmtId="0" fontId="2" fillId="3" borderId="3" xfId="0" applyFont="1" applyFill="1" applyBorder="1" applyAlignment="1" applyProtection="1">
      <alignment horizontal="left" wrapText="1"/>
      <protection locked="0"/>
    </xf>
    <xf numFmtId="0" fontId="3" fillId="3" borderId="9" xfId="0" applyFont="1" applyFill="1" applyBorder="1" applyAlignment="1" applyProtection="1">
      <alignment horizontal="right"/>
    </xf>
    <xf numFmtId="0" fontId="3" fillId="3" borderId="5" xfId="0" applyFont="1" applyFill="1" applyBorder="1" applyAlignment="1" applyProtection="1">
      <alignment horizontal="right"/>
    </xf>
    <xf numFmtId="0" fontId="3" fillId="3" borderId="13" xfId="0" applyFont="1" applyFill="1" applyBorder="1" applyAlignment="1" applyProtection="1">
      <alignment horizontal="right"/>
    </xf>
    <xf numFmtId="0" fontId="3" fillId="3" borderId="4" xfId="0" applyFont="1" applyFill="1" applyBorder="1" applyAlignment="1" applyProtection="1">
      <alignment horizontal="right"/>
    </xf>
    <xf numFmtId="0" fontId="3" fillId="0" borderId="11" xfId="0" applyFont="1" applyBorder="1" applyAlignment="1" applyProtection="1">
      <alignment horizontal="right"/>
    </xf>
    <xf numFmtId="0" fontId="3" fillId="0" borderId="0" xfId="0" applyFont="1" applyBorder="1" applyAlignment="1" applyProtection="1">
      <alignment horizontal="right"/>
    </xf>
    <xf numFmtId="0" fontId="3" fillId="6" borderId="9" xfId="0" applyFont="1" applyFill="1" applyBorder="1" applyAlignment="1" applyProtection="1">
      <alignment horizontal="center"/>
    </xf>
    <xf numFmtId="0" fontId="3" fillId="6" borderId="5" xfId="0" applyFont="1" applyFill="1" applyBorder="1" applyAlignment="1" applyProtection="1">
      <alignment horizontal="center"/>
    </xf>
    <xf numFmtId="0" fontId="3" fillId="6" borderId="7" xfId="0" applyFont="1" applyFill="1" applyBorder="1" applyAlignment="1" applyProtection="1">
      <alignment horizontal="center"/>
    </xf>
    <xf numFmtId="0" fontId="3" fillId="6" borderId="1" xfId="0" applyFont="1" applyFill="1" applyBorder="1" applyAlignment="1" applyProtection="1">
      <alignment horizontal="center"/>
    </xf>
    <xf numFmtId="0" fontId="3" fillId="6" borderId="2" xfId="0" applyFont="1" applyFill="1" applyBorder="1" applyAlignment="1" applyProtection="1">
      <alignment horizontal="center"/>
    </xf>
    <xf numFmtId="0" fontId="3" fillId="6" borderId="3" xfId="0" applyFont="1" applyFill="1" applyBorder="1" applyAlignment="1" applyProtection="1">
      <alignment horizontal="center"/>
    </xf>
    <xf numFmtId="0" fontId="3" fillId="0" borderId="10"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3" fillId="0" borderId="9" xfId="0" applyFont="1" applyBorder="1" applyAlignment="1" applyProtection="1">
      <alignment horizontal="right"/>
    </xf>
    <xf numFmtId="0" fontId="3" fillId="0" borderId="5" xfId="0" applyFont="1" applyBorder="1" applyAlignment="1" applyProtection="1">
      <alignment horizontal="right"/>
    </xf>
    <xf numFmtId="0" fontId="3" fillId="6" borderId="8"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4" xfId="0" applyFont="1" applyFill="1" applyBorder="1" applyAlignment="1" applyProtection="1">
      <alignment horizontal="center"/>
    </xf>
    <xf numFmtId="0" fontId="14" fillId="5" borderId="10"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14" fillId="5" borderId="15" xfId="0" applyFont="1" applyFill="1" applyBorder="1" applyAlignment="1" applyProtection="1">
      <alignment horizontal="center" vertical="center" wrapText="1"/>
    </xf>
    <xf numFmtId="0" fontId="3" fillId="3" borderId="1" xfId="0" applyFont="1" applyFill="1" applyBorder="1" applyAlignment="1" applyProtection="1">
      <alignment horizontal="left"/>
      <protection locked="0"/>
    </xf>
    <xf numFmtId="0" fontId="3" fillId="3" borderId="2"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4" fillId="0" borderId="0" xfId="0" applyFont="1" applyFill="1" applyBorder="1" applyAlignment="1" applyProtection="1">
      <alignment horizontal="center"/>
    </xf>
    <xf numFmtId="164" fontId="2" fillId="0" borderId="0" xfId="0" applyNumberFormat="1" applyFont="1" applyFill="1" applyBorder="1" applyAlignment="1" applyProtection="1">
      <alignment horizontal="center" wrapText="1"/>
    </xf>
    <xf numFmtId="0" fontId="14" fillId="5" borderId="35" xfId="0" applyFont="1" applyFill="1" applyBorder="1" applyAlignment="1" applyProtection="1">
      <alignment horizontal="center" vertical="center" wrapText="1"/>
      <protection locked="0"/>
    </xf>
    <xf numFmtId="0" fontId="14" fillId="5" borderId="36" xfId="0" applyFont="1" applyFill="1" applyBorder="1" applyAlignment="1" applyProtection="1">
      <alignment horizontal="center" vertical="center" wrapText="1"/>
      <protection locked="0"/>
    </xf>
    <xf numFmtId="0" fontId="14" fillId="5" borderId="37"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xf>
    <xf numFmtId="0" fontId="13" fillId="5" borderId="7"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13" fillId="5" borderId="12"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5" borderId="8" xfId="0" applyFont="1" applyFill="1" applyBorder="1" applyAlignment="1" applyProtection="1">
      <alignment horizontal="center" vertical="center" wrapText="1"/>
    </xf>
    <xf numFmtId="0" fontId="13" fillId="5" borderId="9" xfId="0" applyFont="1" applyFill="1" applyBorder="1" applyAlignment="1" applyProtection="1">
      <alignment horizontal="center" vertical="center" wrapText="1"/>
    </xf>
    <xf numFmtId="0" fontId="13" fillId="5" borderId="11" xfId="0" applyFont="1" applyFill="1" applyBorder="1" applyAlignment="1" applyProtection="1">
      <alignment horizontal="center" vertical="center" wrapText="1"/>
    </xf>
    <xf numFmtId="0" fontId="13" fillId="5" borderId="13" xfId="0" applyFont="1" applyFill="1" applyBorder="1" applyAlignment="1" applyProtection="1">
      <alignment horizontal="center" vertical="center" wrapText="1"/>
    </xf>
    <xf numFmtId="0" fontId="3" fillId="5" borderId="9"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11" xfId="0" applyFont="1" applyFill="1" applyBorder="1" applyAlignment="1" applyProtection="1">
      <alignment horizontal="left" vertical="top" wrapText="1"/>
      <protection locked="0"/>
    </xf>
    <xf numFmtId="0" fontId="3" fillId="5" borderId="0"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3" fillId="0" borderId="10"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2" fillId="0" borderId="0" xfId="0" applyFont="1" applyFill="1" applyBorder="1" applyAlignment="1" applyProtection="1">
      <alignment horizontal="left" wrapText="1"/>
    </xf>
    <xf numFmtId="0" fontId="2" fillId="3" borderId="9" xfId="0" applyFont="1" applyFill="1" applyBorder="1" applyAlignment="1" applyProtection="1">
      <alignment horizontal="left" wrapText="1"/>
      <protection locked="0"/>
    </xf>
    <xf numFmtId="0" fontId="2" fillId="3" borderId="5" xfId="0" applyFont="1" applyFill="1" applyBorder="1" applyAlignment="1" applyProtection="1">
      <alignment horizontal="left" wrapText="1"/>
      <protection locked="0"/>
    </xf>
    <xf numFmtId="0" fontId="2" fillId="3" borderId="7" xfId="0" applyFont="1" applyFill="1" applyBorder="1" applyAlignment="1" applyProtection="1">
      <alignment horizontal="left" wrapText="1"/>
      <protection locked="0"/>
    </xf>
    <xf numFmtId="0" fontId="2" fillId="3" borderId="13"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2" fillId="3" borderId="8" xfId="0" applyFont="1" applyFill="1" applyBorder="1" applyAlignment="1" applyProtection="1">
      <alignment horizontal="left" wrapText="1"/>
      <protection locked="0"/>
    </xf>
    <xf numFmtId="0" fontId="2" fillId="0" borderId="9"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4" fillId="5" borderId="1" xfId="0" applyFont="1" applyFill="1" applyBorder="1" applyAlignment="1" applyProtection="1">
      <alignment horizontal="center" vertical="center"/>
    </xf>
    <xf numFmtId="0" fontId="14" fillId="5" borderId="2" xfId="0" applyFont="1" applyFill="1" applyBorder="1" applyAlignment="1" applyProtection="1">
      <alignment horizontal="center" vertical="center"/>
    </xf>
    <xf numFmtId="0" fontId="14" fillId="5" borderId="3" xfId="0" applyFont="1" applyFill="1" applyBorder="1" applyAlignment="1" applyProtection="1">
      <alignment horizontal="center" vertical="center"/>
    </xf>
    <xf numFmtId="0" fontId="2" fillId="0" borderId="1"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8" xfId="0" applyFont="1" applyBorder="1" applyAlignment="1" applyProtection="1">
      <alignment horizontal="center" wrapText="1"/>
    </xf>
    <xf numFmtId="0" fontId="14" fillId="5" borderId="9" xfId="0" applyFont="1" applyFill="1" applyBorder="1" applyAlignment="1" applyProtection="1">
      <alignment horizontal="center" vertical="center" wrapText="1"/>
    </xf>
    <xf numFmtId="0" fontId="14" fillId="5" borderId="5"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2" fillId="0" borderId="3" xfId="0" applyFont="1" applyBorder="1" applyAlignment="1" applyProtection="1">
      <alignment horizontal="center" wrapText="1"/>
    </xf>
    <xf numFmtId="0" fontId="2" fillId="0" borderId="0" xfId="0" applyFont="1" applyFill="1" applyBorder="1" applyAlignment="1" applyProtection="1">
      <alignment horizontal="left"/>
    </xf>
    <xf numFmtId="0" fontId="2" fillId="3" borderId="9" xfId="0" applyFont="1" applyFill="1" applyBorder="1" applyAlignment="1" applyProtection="1">
      <alignment horizontal="left"/>
      <protection locked="0"/>
    </xf>
    <xf numFmtId="0" fontId="2" fillId="3" borderId="7"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2" borderId="24" xfId="0" applyFont="1" applyFill="1" applyBorder="1" applyAlignment="1" applyProtection="1">
      <alignment horizontal="center"/>
    </xf>
    <xf numFmtId="0" fontId="2" fillId="2" borderId="38" xfId="0" applyFont="1" applyFill="1" applyBorder="1" applyAlignment="1" applyProtection="1">
      <alignment horizontal="center"/>
    </xf>
    <xf numFmtId="0" fontId="12" fillId="0" borderId="16" xfId="2" applyFont="1" applyBorder="1" applyAlignment="1" applyProtection="1">
      <alignment horizontal="left" vertical="center" wrapText="1"/>
      <protection locked="0"/>
    </xf>
    <xf numFmtId="0" fontId="14" fillId="5" borderId="3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wrapText="1"/>
    </xf>
    <xf numFmtId="0" fontId="14" fillId="5" borderId="15" xfId="0" applyFont="1" applyFill="1" applyBorder="1" applyAlignment="1" applyProtection="1">
      <alignment horizontal="center" wrapText="1"/>
    </xf>
    <xf numFmtId="0" fontId="1" fillId="0" borderId="16" xfId="2" applyFont="1" applyFill="1" applyBorder="1" applyAlignment="1" applyProtection="1">
      <alignment horizontal="left" vertical="center" wrapText="1"/>
      <protection locked="0"/>
    </xf>
    <xf numFmtId="0" fontId="2" fillId="3" borderId="1" xfId="0" applyFont="1" applyFill="1" applyBorder="1" applyAlignment="1" applyProtection="1">
      <alignment horizontal="left"/>
    </xf>
    <xf numFmtId="0" fontId="2" fillId="3" borderId="2" xfId="0" applyFont="1" applyFill="1" applyBorder="1" applyAlignment="1" applyProtection="1">
      <alignment horizontal="left"/>
    </xf>
    <xf numFmtId="0" fontId="2" fillId="3" borderId="3" xfId="0" applyFont="1" applyFill="1" applyBorder="1" applyAlignment="1" applyProtection="1">
      <alignment horizontal="left"/>
    </xf>
    <xf numFmtId="0" fontId="3" fillId="9" borderId="10" xfId="0" applyFont="1" applyFill="1" applyBorder="1" applyAlignment="1" applyProtection="1">
      <alignment horizontal="center"/>
    </xf>
    <xf numFmtId="0" fontId="3" fillId="9" borderId="15" xfId="0" applyFont="1" applyFill="1" applyBorder="1" applyAlignment="1" applyProtection="1">
      <alignment horizontal="center"/>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9" xfId="0" applyFont="1" applyFill="1" applyBorder="1" applyAlignment="1" applyProtection="1">
      <alignment horizontal="left"/>
    </xf>
    <xf numFmtId="0" fontId="2" fillId="3" borderId="7" xfId="0" applyFont="1" applyFill="1" applyBorder="1" applyAlignment="1" applyProtection="1">
      <alignment horizontal="left"/>
    </xf>
    <xf numFmtId="0" fontId="2" fillId="3" borderId="5" xfId="0" applyFont="1" applyFill="1" applyBorder="1" applyAlignment="1" applyProtection="1">
      <alignment horizontal="left"/>
    </xf>
    <xf numFmtId="0" fontId="6" fillId="0" borderId="4" xfId="0" applyFont="1" applyBorder="1" applyAlignment="1" applyProtection="1">
      <alignment horizontal="left"/>
    </xf>
    <xf numFmtId="0" fontId="3" fillId="5" borderId="9" xfId="0" applyFont="1" applyFill="1" applyBorder="1" applyAlignment="1" applyProtection="1">
      <alignment horizontal="left" vertical="top" wrapText="1"/>
    </xf>
    <xf numFmtId="0" fontId="3" fillId="5" borderId="5" xfId="0" applyFont="1" applyFill="1" applyBorder="1" applyAlignment="1" applyProtection="1">
      <alignment horizontal="left" vertical="top" wrapText="1"/>
    </xf>
    <xf numFmtId="0" fontId="3" fillId="5" borderId="7" xfId="0" applyFont="1" applyFill="1" applyBorder="1" applyAlignment="1" applyProtection="1">
      <alignment horizontal="left" vertical="top" wrapText="1"/>
    </xf>
    <xf numFmtId="0" fontId="3" fillId="5" borderId="11"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12" xfId="0" applyFont="1" applyFill="1" applyBorder="1" applyAlignment="1" applyProtection="1">
      <alignment horizontal="left" vertical="top" wrapText="1"/>
    </xf>
    <xf numFmtId="0" fontId="3" fillId="5" borderId="13" xfId="0" applyFont="1" applyFill="1" applyBorder="1" applyAlignment="1" applyProtection="1">
      <alignment horizontal="left" vertical="top" wrapText="1"/>
    </xf>
    <xf numFmtId="0" fontId="3" fillId="5" borderId="4" xfId="0" applyFont="1" applyFill="1" applyBorder="1" applyAlignment="1" applyProtection="1">
      <alignment horizontal="left" vertical="top" wrapText="1"/>
    </xf>
    <xf numFmtId="0" fontId="3" fillId="5" borderId="8" xfId="0" applyFont="1" applyFill="1" applyBorder="1" applyAlignment="1" applyProtection="1">
      <alignment horizontal="left" vertical="top" wrapText="1"/>
    </xf>
    <xf numFmtId="0" fontId="2" fillId="2" borderId="40" xfId="0" applyFont="1" applyFill="1" applyBorder="1" applyAlignment="1" applyProtection="1">
      <alignment horizontal="center"/>
    </xf>
    <xf numFmtId="0" fontId="3" fillId="0" borderId="6" xfId="0" applyFont="1" applyBorder="1" applyAlignment="1" applyProtection="1">
      <alignment horizontal="center" vertical="center" wrapText="1"/>
    </xf>
    <xf numFmtId="0" fontId="2" fillId="3" borderId="15" xfId="1" applyNumberFormat="1" applyFont="1" applyFill="1" applyBorder="1" applyAlignment="1" applyProtection="1">
      <alignment horizontal="center" vertical="center"/>
    </xf>
    <xf numFmtId="0" fontId="2" fillId="3" borderId="10" xfId="1" applyNumberFormat="1" applyFont="1" applyFill="1" applyBorder="1" applyAlignment="1" applyProtection="1">
      <alignment horizontal="center" vertical="center"/>
    </xf>
    <xf numFmtId="0" fontId="2" fillId="3" borderId="1" xfId="0" applyFont="1" applyFill="1" applyBorder="1" applyAlignment="1" applyProtection="1">
      <alignment horizontal="left" wrapText="1"/>
    </xf>
    <xf numFmtId="0" fontId="2" fillId="3" borderId="2" xfId="0" applyFont="1" applyFill="1" applyBorder="1" applyAlignment="1" applyProtection="1">
      <alignment horizontal="left" wrapText="1"/>
    </xf>
    <xf numFmtId="0" fontId="2" fillId="3" borderId="3" xfId="0" applyFont="1" applyFill="1" applyBorder="1" applyAlignment="1" applyProtection="1">
      <alignment horizontal="left" wrapText="1"/>
    </xf>
    <xf numFmtId="0" fontId="2" fillId="3" borderId="1" xfId="0" applyFont="1" applyFill="1" applyBorder="1" applyAlignment="1" applyProtection="1">
      <alignment horizontal="center" wrapText="1"/>
    </xf>
    <xf numFmtId="0" fontId="2" fillId="3" borderId="2"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3" fillId="6" borderId="1" xfId="0" applyFont="1" applyFill="1" applyBorder="1" applyAlignment="1" applyProtection="1">
      <alignment horizontal="center" wrapText="1"/>
    </xf>
    <xf numFmtId="0" fontId="3" fillId="6" borderId="2" xfId="0" applyFont="1" applyFill="1" applyBorder="1" applyAlignment="1" applyProtection="1">
      <alignment horizontal="center" wrapText="1"/>
    </xf>
    <xf numFmtId="0" fontId="3" fillId="6" borderId="3" xfId="0" applyFont="1" applyFill="1" applyBorder="1" applyAlignment="1" applyProtection="1">
      <alignment horizontal="center" wrapText="1"/>
    </xf>
    <xf numFmtId="0" fontId="3" fillId="0" borderId="9"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0" fontId="7" fillId="0" borderId="0" xfId="0" applyFont="1" applyAlignment="1" applyProtection="1">
      <alignment horizontal="left" vertical="center" wrapText="1"/>
    </xf>
    <xf numFmtId="0" fontId="2" fillId="3" borderId="9"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14" fillId="5" borderId="1" xfId="0" applyFont="1" applyFill="1" applyBorder="1" applyAlignment="1" applyProtection="1">
      <alignment horizontal="center" wrapText="1"/>
    </xf>
    <xf numFmtId="0" fontId="14" fillId="5" borderId="2" xfId="0" applyFont="1" applyFill="1" applyBorder="1" applyAlignment="1" applyProtection="1">
      <alignment horizontal="center" wrapText="1"/>
    </xf>
    <xf numFmtId="0" fontId="14" fillId="5" borderId="3" xfId="0" applyFont="1" applyFill="1" applyBorder="1" applyAlignment="1" applyProtection="1">
      <alignment horizontal="center" wrapText="1"/>
    </xf>
    <xf numFmtId="164" fontId="3" fillId="7" borderId="9" xfId="0" applyNumberFormat="1" applyFont="1" applyFill="1" applyBorder="1" applyAlignment="1" applyProtection="1">
      <alignment horizontal="center" vertical="center" wrapText="1"/>
    </xf>
    <xf numFmtId="164" fontId="3" fillId="7" borderId="7" xfId="0" applyNumberFormat="1" applyFont="1" applyFill="1" applyBorder="1" applyAlignment="1" applyProtection="1">
      <alignment horizontal="center" vertical="center" wrapText="1"/>
    </xf>
    <xf numFmtId="164" fontId="3" fillId="7" borderId="13" xfId="0" applyNumberFormat="1" applyFont="1" applyFill="1" applyBorder="1" applyAlignment="1" applyProtection="1">
      <alignment horizontal="center" vertical="center" wrapText="1"/>
    </xf>
    <xf numFmtId="164" fontId="3" fillId="7" borderId="8" xfId="0" applyNumberFormat="1" applyFont="1" applyFill="1" applyBorder="1" applyAlignment="1" applyProtection="1">
      <alignment horizontal="center" vertical="center" wrapText="1"/>
    </xf>
    <xf numFmtId="14" fontId="2" fillId="3" borderId="5" xfId="1" applyNumberFormat="1" applyFont="1" applyFill="1" applyBorder="1" applyAlignment="1" applyProtection="1">
      <alignment horizontal="center"/>
      <protection locked="0"/>
    </xf>
    <xf numFmtId="14" fontId="2" fillId="3" borderId="2" xfId="1" applyNumberFormat="1" applyFont="1" applyFill="1" applyBorder="1" applyAlignment="1" applyProtection="1">
      <alignment horizontal="center"/>
      <protection locked="0"/>
    </xf>
    <xf numFmtId="14" fontId="2" fillId="3" borderId="4" xfId="1" applyNumberFormat="1" applyFont="1" applyFill="1" applyBorder="1" applyAlignment="1" applyProtection="1">
      <alignment horizontal="center"/>
      <protection locked="0"/>
    </xf>
    <xf numFmtId="14" fontId="2" fillId="3" borderId="6" xfId="1" applyNumberFormat="1" applyFont="1" applyFill="1" applyBorder="1" applyAlignment="1" applyProtection="1">
      <alignment horizontal="center"/>
      <protection locked="0"/>
    </xf>
    <xf numFmtId="14" fontId="2" fillId="3" borderId="10" xfId="1" applyNumberFormat="1" applyFont="1" applyFill="1" applyBorder="1" applyAlignment="1" applyProtection="1">
      <alignment horizontal="center" vertical="center"/>
    </xf>
    <xf numFmtId="14" fontId="2" fillId="3" borderId="15" xfId="1" applyNumberFormat="1" applyFont="1" applyFill="1" applyBorder="1" applyAlignment="1" applyProtection="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439615</xdr:colOff>
      <xdr:row>18</xdr:row>
      <xdr:rowOff>61055</xdr:rowOff>
    </xdr:from>
    <xdr:to>
      <xdr:col>4</xdr:col>
      <xdr:colOff>503359</xdr:colOff>
      <xdr:row>22</xdr:row>
      <xdr:rowOff>53485</xdr:rowOff>
    </xdr:to>
    <xdr:sp macro="" textlink="">
      <xdr:nvSpPr>
        <xdr:cNvPr id="2" name="Down Arrow 1">
          <a:extLst>
            <a:ext uri="{FF2B5EF4-FFF2-40B4-BE49-F238E27FC236}">
              <a16:creationId xmlns:a16="http://schemas.microsoft.com/office/drawing/2014/main" id="{00000000-0008-0000-0000-000002000000}"/>
            </a:ext>
          </a:extLst>
        </xdr:cNvPr>
        <xdr:cNvSpPr/>
      </xdr:nvSpPr>
      <xdr:spPr>
        <a:xfrm>
          <a:off x="2271346" y="7852017"/>
          <a:ext cx="674321" cy="116473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134326</xdr:colOff>
      <xdr:row>18</xdr:row>
      <xdr:rowOff>36633</xdr:rowOff>
    </xdr:from>
    <xdr:to>
      <xdr:col>7</xdr:col>
      <xdr:colOff>207597</xdr:colOff>
      <xdr:row>22</xdr:row>
      <xdr:rowOff>36634</xdr:rowOff>
    </xdr:to>
    <xdr:sp macro="" textlink="">
      <xdr:nvSpPr>
        <xdr:cNvPr id="3" name="Down Arrow 2">
          <a:extLst>
            <a:ext uri="{FF2B5EF4-FFF2-40B4-BE49-F238E27FC236}">
              <a16:creationId xmlns:a16="http://schemas.microsoft.com/office/drawing/2014/main" id="{00000000-0008-0000-0000-000003000000}"/>
            </a:ext>
          </a:extLst>
        </xdr:cNvPr>
        <xdr:cNvSpPr/>
      </xdr:nvSpPr>
      <xdr:spPr>
        <a:xfrm>
          <a:off x="3797788" y="7705479"/>
          <a:ext cx="683847" cy="1172309"/>
        </a:xfrm>
        <a:prstGeom prst="downArrow">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122115</xdr:colOff>
      <xdr:row>18</xdr:row>
      <xdr:rowOff>48845</xdr:rowOff>
    </xdr:from>
    <xdr:to>
      <xdr:col>11</xdr:col>
      <xdr:colOff>196604</xdr:colOff>
      <xdr:row>22</xdr:row>
      <xdr:rowOff>42741</xdr:rowOff>
    </xdr:to>
    <xdr:sp macro="" textlink="">
      <xdr:nvSpPr>
        <xdr:cNvPr id="4" name="Down Arrow 3">
          <a:extLst>
            <a:ext uri="{FF2B5EF4-FFF2-40B4-BE49-F238E27FC236}">
              <a16:creationId xmlns:a16="http://schemas.microsoft.com/office/drawing/2014/main" id="{00000000-0008-0000-0000-000004000000}"/>
            </a:ext>
          </a:extLst>
        </xdr:cNvPr>
        <xdr:cNvSpPr/>
      </xdr:nvSpPr>
      <xdr:spPr>
        <a:xfrm>
          <a:off x="6227884" y="7839807"/>
          <a:ext cx="685066" cy="1166203"/>
        </a:xfrm>
        <a:prstGeom prst="downArrow">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1304925</xdr:colOff>
      <xdr:row>1</xdr:row>
      <xdr:rowOff>89559</xdr:rowOff>
    </xdr:from>
    <xdr:to>
      <xdr:col>4</xdr:col>
      <xdr:colOff>723900</xdr:colOff>
      <xdr:row>3</xdr:row>
      <xdr:rowOff>93394</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453367" y="324591"/>
          <a:ext cx="3934072" cy="350199"/>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solidFill>
                <a:sysClr val="windowText" lastClr="000000"/>
              </a:solidFill>
            </a:rPr>
            <a:t>Application Budget  (columns B-G)</a:t>
          </a:r>
        </a:p>
      </xdr:txBody>
    </xdr:sp>
    <xdr:clientData/>
  </xdr:twoCellAnchor>
  <xdr:twoCellAnchor>
    <xdr:from>
      <xdr:col>9</xdr:col>
      <xdr:colOff>582015</xdr:colOff>
      <xdr:row>1</xdr:row>
      <xdr:rowOff>95250</xdr:rowOff>
    </xdr:from>
    <xdr:to>
      <xdr:col>15</xdr:col>
      <xdr:colOff>505815</xdr:colOff>
      <xdr:row>3</xdr:row>
      <xdr:rowOff>99085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863573" y="330282"/>
          <a:ext cx="4055424" cy="350199"/>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Reimbursement Request</a:t>
          </a:r>
          <a:r>
            <a:rPr lang="en-US" sz="1400" b="1" u="sng" baseline="0"/>
            <a:t> </a:t>
          </a:r>
          <a:r>
            <a:rPr lang="en-US" sz="1400" b="1" u="sng"/>
            <a:t>(columns I-R)</a:t>
          </a:r>
        </a:p>
      </xdr:txBody>
    </xdr:sp>
    <xdr:clientData/>
  </xdr:twoCellAnchor>
  <xdr:twoCellAnchor editAs="oneCell">
    <xdr:from>
      <xdr:col>6</xdr:col>
      <xdr:colOff>12370</xdr:colOff>
      <xdr:row>58</xdr:row>
      <xdr:rowOff>158828</xdr:rowOff>
    </xdr:from>
    <xdr:to>
      <xdr:col>8</xdr:col>
      <xdr:colOff>11557</xdr:colOff>
      <xdr:row>62</xdr:row>
      <xdr:rowOff>88333</xdr:rowOff>
    </xdr:to>
    <xdr:pic>
      <xdr:nvPicPr>
        <xdr:cNvPr id="8" name="Picture 7">
          <a:extLst>
            <a:ext uri="{FF2B5EF4-FFF2-40B4-BE49-F238E27FC236}">
              <a16:creationId xmlns:a16="http://schemas.microsoft.com/office/drawing/2014/main" id="{EB93F74F-FC48-46A6-811A-BDC5096C148A}"/>
            </a:ext>
          </a:extLst>
        </xdr:cNvPr>
        <xdr:cNvPicPr>
          <a:picLocks noChangeAspect="1"/>
        </xdr:cNvPicPr>
      </xdr:nvPicPr>
      <xdr:blipFill>
        <a:blip xmlns:r="http://schemas.openxmlformats.org/officeDocument/2006/relationships" r:embed="rId1"/>
        <a:stretch>
          <a:fillRect/>
        </a:stretch>
      </xdr:blipFill>
      <xdr:spPr>
        <a:xfrm>
          <a:off x="6865422" y="12528958"/>
          <a:ext cx="3351493" cy="671713"/>
        </a:xfrm>
        <a:prstGeom prst="rect">
          <a:avLst/>
        </a:prstGeom>
      </xdr:spPr>
    </xdr:pic>
    <xdr:clientData/>
  </xdr:twoCellAnchor>
  <xdr:twoCellAnchor editAs="oneCell">
    <xdr:from>
      <xdr:col>5</xdr:col>
      <xdr:colOff>236608</xdr:colOff>
      <xdr:row>1</xdr:row>
      <xdr:rowOff>0</xdr:rowOff>
    </xdr:from>
    <xdr:to>
      <xdr:col>9</xdr:col>
      <xdr:colOff>340737</xdr:colOff>
      <xdr:row>4</xdr:row>
      <xdr:rowOff>189816</xdr:rowOff>
    </xdr:to>
    <xdr:pic>
      <xdr:nvPicPr>
        <xdr:cNvPr id="9" name="Picture 8">
          <a:extLst>
            <a:ext uri="{FF2B5EF4-FFF2-40B4-BE49-F238E27FC236}">
              <a16:creationId xmlns:a16="http://schemas.microsoft.com/office/drawing/2014/main" id="{6F8D01D9-C346-4230-8AE5-B4F90554D11C}"/>
            </a:ext>
          </a:extLst>
        </xdr:cNvPr>
        <xdr:cNvPicPr>
          <a:picLocks noChangeAspect="1"/>
        </xdr:cNvPicPr>
      </xdr:nvPicPr>
      <xdr:blipFill>
        <a:blip xmlns:r="http://schemas.openxmlformats.org/officeDocument/2006/relationships" r:embed="rId2"/>
        <a:stretch>
          <a:fillRect/>
        </a:stretch>
      </xdr:blipFill>
      <xdr:spPr>
        <a:xfrm>
          <a:off x="5704205" y="1162792"/>
          <a:ext cx="5918090" cy="696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341978</xdr:colOff>
      <xdr:row>3</xdr:row>
      <xdr:rowOff>54634</xdr:rowOff>
    </xdr:from>
    <xdr:ext cx="2536015" cy="937629"/>
    <xdr:sp macro="" textlink="">
      <xdr:nvSpPr>
        <xdr:cNvPr id="5" name="Rectangle 4">
          <a:extLst>
            <a:ext uri="{FF2B5EF4-FFF2-40B4-BE49-F238E27FC236}">
              <a16:creationId xmlns:a16="http://schemas.microsoft.com/office/drawing/2014/main" id="{00000000-0008-0000-0200-000005000000}"/>
            </a:ext>
          </a:extLst>
        </xdr:cNvPr>
        <xdr:cNvSpPr/>
      </xdr:nvSpPr>
      <xdr:spPr>
        <a:xfrm rot="20849795">
          <a:off x="8979718" y="602648"/>
          <a:ext cx="253601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619126</xdr:colOff>
      <xdr:row>2</xdr:row>
      <xdr:rowOff>95250</xdr:rowOff>
    </xdr:from>
    <xdr:to>
      <xdr:col>13</xdr:col>
      <xdr:colOff>19050</xdr:colOff>
      <xdr:row>4</xdr:row>
      <xdr:rowOff>123825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047876" y="457200"/>
          <a:ext cx="3124199"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Reimbursement Request</a:t>
          </a:r>
          <a:r>
            <a:rPr lang="en-US" sz="1400" b="1" baseline="0"/>
            <a:t> </a:t>
          </a:r>
          <a:r>
            <a:rPr lang="en-US" sz="1400" b="1"/>
            <a:t>(columns I-R)</a:t>
          </a:r>
        </a:p>
      </xdr:txBody>
    </xdr:sp>
    <xdr:clientData/>
  </xdr:twoCellAnchor>
  <xdr:oneCellAnchor>
    <xdr:from>
      <xdr:col>14</xdr:col>
      <xdr:colOff>447674</xdr:colOff>
      <xdr:row>1</xdr:row>
      <xdr:rowOff>82947</xdr:rowOff>
    </xdr:from>
    <xdr:ext cx="2536015" cy="937629"/>
    <xdr:sp macro="" textlink="">
      <xdr:nvSpPr>
        <xdr:cNvPr id="4" name="Rectangle 3">
          <a:extLst>
            <a:ext uri="{FF2B5EF4-FFF2-40B4-BE49-F238E27FC236}">
              <a16:creationId xmlns:a16="http://schemas.microsoft.com/office/drawing/2014/main" id="{00000000-0008-0000-0300-000004000000}"/>
            </a:ext>
          </a:extLst>
        </xdr:cNvPr>
        <xdr:cNvSpPr/>
      </xdr:nvSpPr>
      <xdr:spPr>
        <a:xfrm rot="20848219">
          <a:off x="5400674" y="263922"/>
          <a:ext cx="253601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p>
      </xdr:txBody>
    </xdr:sp>
    <xdr:clientData/>
  </xdr:oneCellAnchor>
  <xdr:oneCellAnchor>
    <xdr:from>
      <xdr:col>15</xdr:col>
      <xdr:colOff>331468</xdr:colOff>
      <xdr:row>31</xdr:row>
      <xdr:rowOff>137160</xdr:rowOff>
    </xdr:from>
    <xdr:ext cx="2536015" cy="937629"/>
    <xdr:sp macro="" textlink="">
      <xdr:nvSpPr>
        <xdr:cNvPr id="5" name="Rectangle 4">
          <a:extLst>
            <a:ext uri="{FF2B5EF4-FFF2-40B4-BE49-F238E27FC236}">
              <a16:creationId xmlns:a16="http://schemas.microsoft.com/office/drawing/2014/main" id="{00000000-0008-0000-0300-000005000000}"/>
            </a:ext>
          </a:extLst>
        </xdr:cNvPr>
        <xdr:cNvSpPr/>
      </xdr:nvSpPr>
      <xdr:spPr>
        <a:xfrm rot="20848219">
          <a:off x="6046468" y="5600700"/>
          <a:ext cx="253601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p>
      </xdr:txBody>
    </xdr:sp>
    <xdr:clientData/>
  </xdr:oneCellAnchor>
  <xdr:oneCellAnchor>
    <xdr:from>
      <xdr:col>14</xdr:col>
      <xdr:colOff>478156</xdr:colOff>
      <xdr:row>46</xdr:row>
      <xdr:rowOff>120016</xdr:rowOff>
    </xdr:from>
    <xdr:ext cx="2536015" cy="937629"/>
    <xdr:sp macro="" textlink="">
      <xdr:nvSpPr>
        <xdr:cNvPr id="6" name="Rectangle 5">
          <a:extLst>
            <a:ext uri="{FF2B5EF4-FFF2-40B4-BE49-F238E27FC236}">
              <a16:creationId xmlns:a16="http://schemas.microsoft.com/office/drawing/2014/main" id="{00000000-0008-0000-0300-000006000000}"/>
            </a:ext>
          </a:extLst>
        </xdr:cNvPr>
        <xdr:cNvSpPr/>
      </xdr:nvSpPr>
      <xdr:spPr>
        <a:xfrm rot="20848219">
          <a:off x="5431156" y="9559291"/>
          <a:ext cx="253601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p>
      </xdr:txBody>
    </xdr:sp>
    <xdr:clientData/>
  </xdr:oneCellAnchor>
  <xdr:oneCellAnchor>
    <xdr:from>
      <xdr:col>14</xdr:col>
      <xdr:colOff>369570</xdr:colOff>
      <xdr:row>19</xdr:row>
      <xdr:rowOff>65802</xdr:rowOff>
    </xdr:from>
    <xdr:ext cx="2536015" cy="937629"/>
    <xdr:sp macro="" textlink="">
      <xdr:nvSpPr>
        <xdr:cNvPr id="8" name="Rectangle 7">
          <a:extLst>
            <a:ext uri="{FF2B5EF4-FFF2-40B4-BE49-F238E27FC236}">
              <a16:creationId xmlns:a16="http://schemas.microsoft.com/office/drawing/2014/main" id="{00000000-0008-0000-0300-000008000000}"/>
            </a:ext>
          </a:extLst>
        </xdr:cNvPr>
        <xdr:cNvSpPr/>
      </xdr:nvSpPr>
      <xdr:spPr>
        <a:xfrm rot="20848219">
          <a:off x="5459730" y="3334782"/>
          <a:ext cx="253601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aoprals.state.gov/web920/per_diem.asp" TargetMode="External"/><Relationship Id="rId1" Type="http://schemas.openxmlformats.org/officeDocument/2006/relationships/hyperlink" Target="https://aoprals.state.gov/web920/per_diem.as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aoprals.state.gov/web920/per_diem.asp" TargetMode="External"/><Relationship Id="rId7" Type="http://schemas.openxmlformats.org/officeDocument/2006/relationships/hyperlink" Target="https://aoprals.state.gov/web920/per_diem.asp" TargetMode="External"/><Relationship Id="rId2" Type="http://schemas.openxmlformats.org/officeDocument/2006/relationships/hyperlink" Target="https://aoprals.state.gov/web920/per_diem.asp" TargetMode="External"/><Relationship Id="rId1" Type="http://schemas.openxmlformats.org/officeDocument/2006/relationships/hyperlink" Target="http://www.gsa.gov/portal/content/103191" TargetMode="External"/><Relationship Id="rId6" Type="http://schemas.openxmlformats.org/officeDocument/2006/relationships/hyperlink" Target="https://aoprals.state.gov/web920/per_diem.asp" TargetMode="External"/><Relationship Id="rId5" Type="http://schemas.openxmlformats.org/officeDocument/2006/relationships/hyperlink" Target="https://aoprals.state.gov/web920/per_diem.asp" TargetMode="External"/><Relationship Id="rId4" Type="http://schemas.openxmlformats.org/officeDocument/2006/relationships/hyperlink" Target="http://www.ora.umd.edu/sites/default/files/documents/um-resources/foreign-travel/fly-america-act-open-skies-agreements-guidance-checklist.pdf"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zoomScale="78" zoomScaleNormal="78" workbookViewId="0">
      <selection activeCell="R15" sqref="R15"/>
    </sheetView>
  </sheetViews>
  <sheetFormatPr defaultColWidth="9.140625" defaultRowHeight="23.25" x14ac:dyDescent="0.35"/>
  <cols>
    <col min="1" max="12" width="9.140625" style="7"/>
    <col min="13" max="13" width="10.28515625" style="7" customWidth="1"/>
    <col min="14" max="16384" width="9.140625" style="7"/>
  </cols>
  <sheetData>
    <row r="1" spans="1:13" x14ac:dyDescent="0.35">
      <c r="A1" s="200" t="s">
        <v>145</v>
      </c>
      <c r="B1" s="201"/>
      <c r="C1" s="201"/>
      <c r="D1" s="201"/>
      <c r="E1" s="201"/>
      <c r="F1" s="201"/>
      <c r="G1" s="201"/>
      <c r="H1" s="201"/>
      <c r="I1" s="201"/>
      <c r="J1" s="201"/>
      <c r="K1" s="201"/>
      <c r="L1" s="201"/>
      <c r="M1" s="201"/>
    </row>
    <row r="2" spans="1:13" x14ac:dyDescent="0.35">
      <c r="A2" s="201"/>
      <c r="B2" s="201"/>
      <c r="C2" s="201"/>
      <c r="D2" s="201"/>
      <c r="E2" s="201"/>
      <c r="F2" s="201"/>
      <c r="G2" s="201"/>
      <c r="H2" s="201"/>
      <c r="I2" s="201"/>
      <c r="J2" s="201"/>
      <c r="K2" s="201"/>
      <c r="L2" s="201"/>
      <c r="M2" s="201"/>
    </row>
    <row r="3" spans="1:13" x14ac:dyDescent="0.35">
      <c r="A3" s="201"/>
      <c r="B3" s="201"/>
      <c r="C3" s="201"/>
      <c r="D3" s="201"/>
      <c r="E3" s="201"/>
      <c r="F3" s="201"/>
      <c r="G3" s="201"/>
      <c r="H3" s="201"/>
      <c r="I3" s="201"/>
      <c r="J3" s="201"/>
      <c r="K3" s="201"/>
      <c r="L3" s="201"/>
      <c r="M3" s="201"/>
    </row>
    <row r="4" spans="1:13" ht="13.5" customHeight="1" x14ac:dyDescent="0.35">
      <c r="A4" s="202"/>
      <c r="B4" s="202"/>
      <c r="C4" s="202"/>
      <c r="D4" s="202"/>
      <c r="E4" s="202"/>
      <c r="F4" s="202"/>
      <c r="G4" s="202"/>
      <c r="H4" s="202"/>
      <c r="I4" s="202"/>
      <c r="J4" s="202"/>
      <c r="K4" s="202"/>
      <c r="L4" s="202"/>
      <c r="M4" s="202"/>
    </row>
    <row r="5" spans="1:13" x14ac:dyDescent="0.35">
      <c r="A5" s="8" t="s">
        <v>44</v>
      </c>
    </row>
    <row r="6" spans="1:13" ht="13.5" customHeight="1" x14ac:dyDescent="0.35">
      <c r="A6" s="203"/>
      <c r="B6" s="203"/>
      <c r="C6" s="203"/>
      <c r="D6" s="203"/>
      <c r="E6" s="203"/>
      <c r="F6" s="203"/>
      <c r="G6" s="203"/>
      <c r="H6" s="203"/>
      <c r="I6" s="203"/>
      <c r="J6" s="203"/>
      <c r="K6" s="203"/>
      <c r="L6" s="203"/>
      <c r="M6" s="203"/>
    </row>
    <row r="7" spans="1:13" ht="23.25" customHeight="1" x14ac:dyDescent="0.35">
      <c r="A7" s="204" t="s">
        <v>149</v>
      </c>
      <c r="B7" s="204"/>
      <c r="C7" s="204"/>
      <c r="D7" s="204"/>
      <c r="E7" s="204"/>
      <c r="F7" s="204"/>
      <c r="G7" s="204"/>
      <c r="H7" s="204"/>
      <c r="I7" s="204"/>
      <c r="J7" s="204"/>
      <c r="K7" s="204"/>
      <c r="L7" s="204"/>
      <c r="M7" s="204"/>
    </row>
    <row r="8" spans="1:13" ht="221.25" customHeight="1" x14ac:dyDescent="0.35">
      <c r="A8" s="204"/>
      <c r="B8" s="204"/>
      <c r="C8" s="204"/>
      <c r="D8" s="204"/>
      <c r="E8" s="204"/>
      <c r="F8" s="204"/>
      <c r="G8" s="204"/>
      <c r="H8" s="204"/>
      <c r="I8" s="204"/>
      <c r="J8" s="204"/>
      <c r="K8" s="204"/>
      <c r="L8" s="204"/>
      <c r="M8" s="204"/>
    </row>
    <row r="9" spans="1:13" ht="13.5" customHeight="1" x14ac:dyDescent="0.35">
      <c r="A9" s="203"/>
      <c r="B9" s="203"/>
      <c r="C9" s="203"/>
      <c r="D9" s="203"/>
      <c r="E9" s="203"/>
      <c r="F9" s="203"/>
      <c r="G9" s="203"/>
      <c r="H9" s="203"/>
      <c r="I9" s="203"/>
      <c r="J9" s="203"/>
      <c r="K9" s="203"/>
      <c r="L9" s="203"/>
      <c r="M9" s="203"/>
    </row>
    <row r="10" spans="1:13" x14ac:dyDescent="0.35">
      <c r="A10" s="202" t="s">
        <v>41</v>
      </c>
      <c r="B10" s="202"/>
      <c r="C10" s="202"/>
      <c r="D10" s="202"/>
      <c r="E10" s="202"/>
      <c r="F10" s="202"/>
      <c r="G10" s="202"/>
      <c r="H10" s="202"/>
      <c r="I10" s="202"/>
      <c r="J10" s="202"/>
      <c r="K10" s="202"/>
      <c r="L10" s="202"/>
      <c r="M10" s="202"/>
    </row>
    <row r="11" spans="1:13" x14ac:dyDescent="0.35">
      <c r="A11" s="203" t="s">
        <v>147</v>
      </c>
      <c r="B11" s="203"/>
      <c r="C11" s="203"/>
      <c r="D11" s="203"/>
      <c r="E11" s="203"/>
      <c r="F11" s="203"/>
      <c r="G11" s="203"/>
      <c r="H11" s="203"/>
      <c r="I11" s="203"/>
      <c r="J11" s="203"/>
      <c r="K11" s="203"/>
      <c r="L11" s="203"/>
      <c r="M11" s="203"/>
    </row>
    <row r="12" spans="1:13" x14ac:dyDescent="0.35">
      <c r="A12" s="205" t="s">
        <v>157</v>
      </c>
      <c r="B12" s="205"/>
      <c r="C12" s="205"/>
      <c r="D12" s="205"/>
      <c r="E12" s="205"/>
      <c r="F12" s="205"/>
      <c r="G12" s="205"/>
      <c r="H12" s="205"/>
      <c r="I12" s="205"/>
      <c r="J12" s="205"/>
      <c r="K12" s="205"/>
      <c r="L12" s="205"/>
      <c r="M12" s="205"/>
    </row>
    <row r="13" spans="1:13" ht="51.75" customHeight="1" x14ac:dyDescent="0.35">
      <c r="A13" s="205"/>
      <c r="B13" s="205"/>
      <c r="C13" s="205"/>
      <c r="D13" s="205"/>
      <c r="E13" s="205"/>
      <c r="F13" s="205"/>
      <c r="G13" s="205"/>
      <c r="H13" s="205"/>
      <c r="I13" s="205"/>
      <c r="J13" s="205"/>
      <c r="K13" s="205"/>
      <c r="L13" s="205"/>
      <c r="M13" s="205"/>
    </row>
    <row r="14" spans="1:13" ht="13.5" customHeight="1" x14ac:dyDescent="0.35">
      <c r="A14" s="203"/>
      <c r="B14" s="203"/>
      <c r="C14" s="203"/>
      <c r="D14" s="203"/>
      <c r="E14" s="203"/>
      <c r="F14" s="203"/>
      <c r="G14" s="203"/>
      <c r="H14" s="203"/>
      <c r="I14" s="203"/>
      <c r="J14" s="203"/>
      <c r="K14" s="203"/>
      <c r="L14" s="203"/>
      <c r="M14" s="203"/>
    </row>
    <row r="15" spans="1:13" x14ac:dyDescent="0.35">
      <c r="A15" s="202" t="s">
        <v>43</v>
      </c>
      <c r="B15" s="202"/>
      <c r="C15" s="202"/>
      <c r="D15" s="202"/>
      <c r="E15" s="202"/>
      <c r="F15" s="202"/>
      <c r="G15" s="202"/>
      <c r="H15" s="202"/>
      <c r="I15" s="202"/>
      <c r="J15" s="202"/>
      <c r="K15" s="202"/>
      <c r="L15" s="202"/>
      <c r="M15" s="202"/>
    </row>
    <row r="16" spans="1:13" x14ac:dyDescent="0.35">
      <c r="A16" s="203" t="s">
        <v>146</v>
      </c>
      <c r="B16" s="203"/>
      <c r="C16" s="203"/>
      <c r="D16" s="203"/>
      <c r="E16" s="203"/>
      <c r="F16" s="203"/>
      <c r="G16" s="203"/>
      <c r="H16" s="203"/>
      <c r="I16" s="203"/>
      <c r="J16" s="203"/>
      <c r="K16" s="203"/>
      <c r="L16" s="203"/>
      <c r="M16" s="203"/>
    </row>
    <row r="17" spans="1:13" x14ac:dyDescent="0.35">
      <c r="A17" s="205" t="s">
        <v>150</v>
      </c>
      <c r="B17" s="205"/>
      <c r="C17" s="205"/>
      <c r="D17" s="205"/>
      <c r="E17" s="205"/>
      <c r="F17" s="205"/>
      <c r="G17" s="205"/>
      <c r="H17" s="205"/>
      <c r="I17" s="205"/>
      <c r="J17" s="205"/>
      <c r="K17" s="205"/>
      <c r="L17" s="205"/>
      <c r="M17" s="205"/>
    </row>
    <row r="18" spans="1:13" x14ac:dyDescent="0.35">
      <c r="A18" s="205"/>
      <c r="B18" s="205"/>
      <c r="C18" s="205"/>
      <c r="D18" s="205"/>
      <c r="E18" s="205"/>
      <c r="F18" s="205"/>
      <c r="G18" s="205"/>
      <c r="H18" s="205"/>
      <c r="I18" s="205"/>
      <c r="J18" s="205"/>
      <c r="K18" s="205"/>
      <c r="L18" s="205"/>
      <c r="M18" s="205"/>
    </row>
  </sheetData>
  <sheetProtection algorithmName="SHA-512" hashValue="hP7TbK9Chc5OV5UnBUYYGPRsuC40coRSd3xiGzUw4FV8OuKL5VUkxBX7J5dyfCLTar3uTnN45mhyDcvgxlaZvA==" saltValue="IXC1AUtxw5c1eMk5UgghPg==" spinCount="100000" sheet="1" selectLockedCells="1" selectUnlockedCells="1"/>
  <mergeCells count="12">
    <mergeCell ref="A17:M18"/>
    <mergeCell ref="A16:M16"/>
    <mergeCell ref="A9:M9"/>
    <mergeCell ref="A14:M14"/>
    <mergeCell ref="A10:M10"/>
    <mergeCell ref="A11:M11"/>
    <mergeCell ref="A12:M13"/>
    <mergeCell ref="A1:M3"/>
    <mergeCell ref="A4:M4"/>
    <mergeCell ref="A6:M6"/>
    <mergeCell ref="A7:M8"/>
    <mergeCell ref="A15:M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B1:R64"/>
  <sheetViews>
    <sheetView zoomScale="77" zoomScaleNormal="77" zoomScaleSheetLayoutView="100" workbookViewId="0">
      <selection activeCell="N53" sqref="N53:R53"/>
    </sheetView>
  </sheetViews>
  <sheetFormatPr defaultColWidth="9.140625" defaultRowHeight="14.25" x14ac:dyDescent="0.2"/>
  <cols>
    <col min="1" max="1" width="2.140625" style="9" customWidth="1"/>
    <col min="2" max="2" width="43.7109375" style="9" customWidth="1"/>
    <col min="3" max="3" width="12.7109375" style="9" bestFit="1" customWidth="1"/>
    <col min="4" max="4" width="11.7109375" style="9" customWidth="1"/>
    <col min="5" max="5" width="12" style="9" customWidth="1"/>
    <col min="6" max="6" width="20.7109375" style="9" customWidth="1"/>
    <col min="7" max="7" width="43.7109375" style="9" customWidth="1"/>
    <col min="8" max="8" width="6.42578125" style="23" customWidth="1"/>
    <col min="9" max="9" width="16.140625" style="9" customWidth="1"/>
    <col min="10" max="10" width="15.140625" style="9" customWidth="1"/>
    <col min="11" max="11" width="16.42578125" style="9" customWidth="1"/>
    <col min="12" max="12" width="12.140625" style="9" bestFit="1" customWidth="1"/>
    <col min="13" max="13" width="12.140625" style="9" customWidth="1"/>
    <col min="14" max="15" width="9.140625" style="12"/>
    <col min="16" max="16" width="16.85546875" style="12" customWidth="1"/>
    <col min="17" max="17" width="9.140625" style="12"/>
    <col min="18" max="18" width="17.85546875" style="12" customWidth="1"/>
    <col min="19" max="16384" width="9.140625" style="9"/>
  </cols>
  <sheetData>
    <row r="1" spans="2:18" ht="18.75" customHeight="1" x14ac:dyDescent="0.2"/>
    <row r="3" spans="2:18" ht="12.75" customHeight="1" x14ac:dyDescent="0.25">
      <c r="J3" s="10"/>
      <c r="K3" s="10"/>
      <c r="L3" s="10"/>
      <c r="M3" s="10"/>
      <c r="N3" s="10"/>
    </row>
    <row r="4" spans="2:18" ht="12.75" customHeight="1" x14ac:dyDescent="0.25">
      <c r="B4" s="24" t="s">
        <v>42</v>
      </c>
      <c r="C4" s="24"/>
      <c r="D4" s="24"/>
      <c r="E4" s="24"/>
      <c r="H4" s="9"/>
      <c r="J4" s="10"/>
      <c r="K4" s="10"/>
      <c r="L4" s="10"/>
      <c r="M4" s="10"/>
      <c r="N4" s="10"/>
    </row>
    <row r="5" spans="2:18" ht="27.75" customHeight="1" thickBot="1" x14ac:dyDescent="0.3">
      <c r="B5" s="24"/>
      <c r="C5" s="24"/>
      <c r="D5" s="24"/>
      <c r="E5" s="24"/>
    </row>
    <row r="6" spans="2:18" ht="15.75" thickBot="1" x14ac:dyDescent="0.3">
      <c r="B6" s="11" t="s">
        <v>24</v>
      </c>
      <c r="C6" s="242"/>
      <c r="D6" s="244"/>
      <c r="E6" s="244"/>
      <c r="F6" s="244"/>
      <c r="G6" s="244"/>
      <c r="H6" s="244"/>
      <c r="I6" s="244"/>
      <c r="J6" s="244"/>
      <c r="K6" s="243"/>
    </row>
    <row r="7" spans="2:18" ht="15.75" thickBot="1" x14ac:dyDescent="0.3">
      <c r="B7" s="11" t="s">
        <v>36</v>
      </c>
      <c r="C7" s="242"/>
      <c r="D7" s="244"/>
      <c r="E7" s="244"/>
      <c r="F7" s="244"/>
      <c r="G7" s="244"/>
      <c r="H7" s="244"/>
      <c r="I7" s="244"/>
      <c r="J7" s="244"/>
      <c r="K7" s="243"/>
      <c r="L7" s="26"/>
      <c r="M7" s="26"/>
      <c r="N7" s="283"/>
      <c r="O7" s="283"/>
      <c r="P7" s="27"/>
      <c r="Q7" s="258"/>
      <c r="R7" s="258"/>
    </row>
    <row r="8" spans="2:18" ht="15.75" thickBot="1" x14ac:dyDescent="0.3">
      <c r="B8" s="11" t="s">
        <v>80</v>
      </c>
      <c r="C8" s="126" t="s">
        <v>81</v>
      </c>
      <c r="D8" s="242"/>
      <c r="E8" s="244"/>
      <c r="F8" s="243"/>
      <c r="G8" s="138" t="s">
        <v>82</v>
      </c>
      <c r="H8" s="254"/>
      <c r="I8" s="255"/>
      <c r="J8" s="255"/>
      <c r="K8" s="256"/>
      <c r="L8" s="26"/>
      <c r="M8" s="26"/>
      <c r="N8" s="124"/>
      <c r="O8" s="124"/>
      <c r="P8" s="27"/>
      <c r="Q8" s="123"/>
      <c r="R8" s="123"/>
    </row>
    <row r="9" spans="2:18" s="33" customFormat="1" ht="15.75" thickBot="1" x14ac:dyDescent="0.3">
      <c r="B9" s="28"/>
      <c r="C9" s="29"/>
      <c r="D9" s="29"/>
      <c r="E9" s="29"/>
      <c r="F9" s="29"/>
      <c r="G9" s="29"/>
      <c r="H9" s="29"/>
      <c r="I9" s="30"/>
      <c r="J9" s="25"/>
      <c r="K9" s="25"/>
      <c r="L9" s="26"/>
      <c r="M9" s="26"/>
      <c r="N9" s="31"/>
      <c r="O9" s="31"/>
      <c r="P9" s="27"/>
      <c r="Q9" s="32"/>
      <c r="R9" s="32"/>
    </row>
    <row r="10" spans="2:18" ht="14.25" customHeight="1" x14ac:dyDescent="0.2">
      <c r="B10" s="271" t="s">
        <v>140</v>
      </c>
      <c r="C10" s="272"/>
      <c r="D10" s="272"/>
      <c r="E10" s="272"/>
      <c r="F10" s="272"/>
      <c r="G10" s="272"/>
      <c r="H10" s="272"/>
      <c r="I10" s="272"/>
      <c r="J10" s="272"/>
      <c r="K10" s="272"/>
      <c r="L10" s="272"/>
      <c r="M10" s="272"/>
      <c r="N10" s="272"/>
      <c r="O10" s="272"/>
      <c r="P10" s="272"/>
      <c r="Q10" s="272"/>
      <c r="R10" s="273"/>
    </row>
    <row r="11" spans="2:18" ht="14.25" customHeight="1" x14ac:dyDescent="0.2">
      <c r="B11" s="274"/>
      <c r="C11" s="275"/>
      <c r="D11" s="275"/>
      <c r="E11" s="275"/>
      <c r="F11" s="275"/>
      <c r="G11" s="275"/>
      <c r="H11" s="275"/>
      <c r="I11" s="275"/>
      <c r="J11" s="275"/>
      <c r="K11" s="275"/>
      <c r="L11" s="275"/>
      <c r="M11" s="275"/>
      <c r="N11" s="275"/>
      <c r="O11" s="275"/>
      <c r="P11" s="275"/>
      <c r="Q11" s="275"/>
      <c r="R11" s="276"/>
    </row>
    <row r="12" spans="2:18" ht="14.25" customHeight="1" x14ac:dyDescent="0.2">
      <c r="B12" s="274"/>
      <c r="C12" s="275"/>
      <c r="D12" s="275"/>
      <c r="E12" s="275"/>
      <c r="F12" s="275"/>
      <c r="G12" s="275"/>
      <c r="H12" s="275"/>
      <c r="I12" s="275"/>
      <c r="J12" s="275"/>
      <c r="K12" s="275"/>
      <c r="L12" s="275"/>
      <c r="M12" s="275"/>
      <c r="N12" s="275"/>
      <c r="O12" s="275"/>
      <c r="P12" s="275"/>
      <c r="Q12" s="275"/>
      <c r="R12" s="276"/>
    </row>
    <row r="13" spans="2:18" ht="14.25" customHeight="1" x14ac:dyDescent="0.2">
      <c r="B13" s="274"/>
      <c r="C13" s="275"/>
      <c r="D13" s="275"/>
      <c r="E13" s="275"/>
      <c r="F13" s="275"/>
      <c r="G13" s="275"/>
      <c r="H13" s="275"/>
      <c r="I13" s="275"/>
      <c r="J13" s="275"/>
      <c r="K13" s="275"/>
      <c r="L13" s="275"/>
      <c r="M13" s="275"/>
      <c r="N13" s="275"/>
      <c r="O13" s="275"/>
      <c r="P13" s="275"/>
      <c r="Q13" s="275"/>
      <c r="R13" s="276"/>
    </row>
    <row r="14" spans="2:18" ht="14.25" customHeight="1" x14ac:dyDescent="0.2">
      <c r="B14" s="274"/>
      <c r="C14" s="275"/>
      <c r="D14" s="275"/>
      <c r="E14" s="275"/>
      <c r="F14" s="275"/>
      <c r="G14" s="275"/>
      <c r="H14" s="275"/>
      <c r="I14" s="275"/>
      <c r="J14" s="275"/>
      <c r="K14" s="275"/>
      <c r="L14" s="275"/>
      <c r="M14" s="275"/>
      <c r="N14" s="275"/>
      <c r="O14" s="275"/>
      <c r="P14" s="275"/>
      <c r="Q14" s="275"/>
      <c r="R14" s="276"/>
    </row>
    <row r="15" spans="2:18" ht="21.75" customHeight="1" thickBot="1" x14ac:dyDescent="0.25">
      <c r="B15" s="277"/>
      <c r="C15" s="278"/>
      <c r="D15" s="278"/>
      <c r="E15" s="278"/>
      <c r="F15" s="278"/>
      <c r="G15" s="278"/>
      <c r="H15" s="278"/>
      <c r="I15" s="278"/>
      <c r="J15" s="278"/>
      <c r="K15" s="278"/>
      <c r="L15" s="278"/>
      <c r="M15" s="278"/>
      <c r="N15" s="278"/>
      <c r="O15" s="278"/>
      <c r="P15" s="278"/>
      <c r="Q15" s="278"/>
      <c r="R15" s="279"/>
    </row>
    <row r="16" spans="2:18" ht="15.75" thickBot="1" x14ac:dyDescent="0.3">
      <c r="B16" s="23"/>
      <c r="C16" s="309"/>
      <c r="D16" s="309"/>
      <c r="E16" s="34"/>
      <c r="F16" s="34"/>
      <c r="G16" s="34"/>
      <c r="L16" s="257"/>
      <c r="M16" s="257"/>
      <c r="N16" s="257"/>
      <c r="O16" s="257"/>
      <c r="P16" s="257"/>
      <c r="Q16" s="257"/>
      <c r="R16" s="257"/>
    </row>
    <row r="17" spans="2:18" ht="15.75" thickBot="1" x14ac:dyDescent="0.3">
      <c r="B17" s="230" t="s">
        <v>25</v>
      </c>
      <c r="C17" s="231"/>
      <c r="D17" s="231"/>
      <c r="E17" s="231"/>
      <c r="F17" s="231"/>
      <c r="G17" s="259" t="s">
        <v>85</v>
      </c>
      <c r="H17" s="35"/>
      <c r="I17" s="230" t="s">
        <v>29</v>
      </c>
      <c r="J17" s="231"/>
      <c r="K17" s="231"/>
      <c r="L17" s="231"/>
      <c r="M17" s="232"/>
      <c r="N17" s="262" t="s">
        <v>90</v>
      </c>
      <c r="O17" s="262"/>
      <c r="P17" s="262"/>
      <c r="Q17" s="262"/>
      <c r="R17" s="263"/>
    </row>
    <row r="18" spans="2:18" ht="15" customHeight="1" thickBot="1" x14ac:dyDescent="0.25">
      <c r="B18" s="36" t="s">
        <v>8</v>
      </c>
      <c r="C18" s="310" t="s">
        <v>53</v>
      </c>
      <c r="D18" s="311"/>
      <c r="E18" s="312" t="s">
        <v>54</v>
      </c>
      <c r="F18" s="312"/>
      <c r="G18" s="260"/>
      <c r="H18" s="25"/>
      <c r="I18" s="280" t="s">
        <v>26</v>
      </c>
      <c r="J18" s="280" t="s">
        <v>27</v>
      </c>
      <c r="K18" s="280" t="s">
        <v>28</v>
      </c>
      <c r="L18" s="280" t="s">
        <v>40</v>
      </c>
      <c r="M18" s="233" t="s">
        <v>128</v>
      </c>
      <c r="N18" s="264"/>
      <c r="O18" s="264"/>
      <c r="P18" s="264"/>
      <c r="Q18" s="264"/>
      <c r="R18" s="265"/>
    </row>
    <row r="19" spans="2:18" ht="14.45" customHeight="1" thickBot="1" x14ac:dyDescent="0.25">
      <c r="B19" s="37" t="s">
        <v>3</v>
      </c>
      <c r="C19" s="242" t="s">
        <v>55</v>
      </c>
      <c r="D19" s="243"/>
      <c r="E19" s="242" t="s">
        <v>63</v>
      </c>
      <c r="F19" s="244"/>
      <c r="G19" s="260"/>
      <c r="H19" s="25"/>
      <c r="I19" s="281"/>
      <c r="J19" s="281"/>
      <c r="K19" s="281"/>
      <c r="L19" s="281"/>
      <c r="M19" s="234"/>
      <c r="N19" s="264"/>
      <c r="O19" s="264"/>
      <c r="P19" s="264"/>
      <c r="Q19" s="264"/>
      <c r="R19" s="265"/>
    </row>
    <row r="20" spans="2:18" ht="26.25" customHeight="1" thickBot="1" x14ac:dyDescent="0.25">
      <c r="B20" s="37"/>
      <c r="C20" s="38" t="s">
        <v>4</v>
      </c>
      <c r="D20" s="39" t="s">
        <v>51</v>
      </c>
      <c r="E20" s="40"/>
      <c r="F20" s="130"/>
      <c r="G20" s="261"/>
      <c r="I20" s="282"/>
      <c r="J20" s="282"/>
      <c r="K20" s="282"/>
      <c r="L20" s="282"/>
      <c r="M20" s="235"/>
      <c r="N20" s="266"/>
      <c r="O20" s="266"/>
      <c r="P20" s="266"/>
      <c r="Q20" s="266"/>
      <c r="R20" s="267"/>
    </row>
    <row r="21" spans="2:18" ht="15" thickBot="1" x14ac:dyDescent="0.25">
      <c r="B21" s="37" t="s">
        <v>18</v>
      </c>
      <c r="C21" s="3">
        <v>0</v>
      </c>
      <c r="D21" s="2"/>
      <c r="E21" s="40"/>
      <c r="F21" s="131">
        <f>C21*D21</f>
        <v>0</v>
      </c>
      <c r="G21" s="182"/>
      <c r="H21" s="45"/>
      <c r="I21" s="20">
        <v>0</v>
      </c>
      <c r="J21" s="47">
        <f>I21*0.35</f>
        <v>0</v>
      </c>
      <c r="K21" s="48">
        <f>I21-J21</f>
        <v>0</v>
      </c>
      <c r="L21" s="18"/>
      <c r="M21" s="371"/>
      <c r="N21" s="284"/>
      <c r="O21" s="285"/>
      <c r="P21" s="285"/>
      <c r="Q21" s="285"/>
      <c r="R21" s="286"/>
    </row>
    <row r="22" spans="2:18" ht="15" thickBot="1" x14ac:dyDescent="0.25">
      <c r="B22" s="37" t="s">
        <v>56</v>
      </c>
      <c r="C22" s="3">
        <v>0</v>
      </c>
      <c r="D22" s="40"/>
      <c r="E22" s="40"/>
      <c r="F22" s="132">
        <f>C22</f>
        <v>0</v>
      </c>
      <c r="G22" s="182"/>
      <c r="H22" s="45"/>
      <c r="I22" s="20">
        <v>0</v>
      </c>
      <c r="J22" s="51">
        <f>I22*0.35</f>
        <v>0</v>
      </c>
      <c r="K22" s="52">
        <f>I22-J22</f>
        <v>0</v>
      </c>
      <c r="L22" s="19"/>
      <c r="M22" s="372"/>
      <c r="N22" s="218"/>
      <c r="O22" s="219"/>
      <c r="P22" s="219"/>
      <c r="Q22" s="219"/>
      <c r="R22" s="220"/>
    </row>
    <row r="23" spans="2:18" ht="26.25" thickBot="1" x14ac:dyDescent="0.25">
      <c r="B23" s="37"/>
      <c r="C23" s="38" t="s">
        <v>4</v>
      </c>
      <c r="D23" s="39" t="s">
        <v>52</v>
      </c>
      <c r="E23" s="38" t="s">
        <v>5</v>
      </c>
      <c r="F23" s="129"/>
      <c r="G23" s="183"/>
      <c r="H23" s="45"/>
      <c r="I23" s="20">
        <v>0</v>
      </c>
      <c r="J23" s="51">
        <f>I23*0.35</f>
        <v>0</v>
      </c>
      <c r="K23" s="52">
        <f>I23-J23</f>
        <v>0</v>
      </c>
      <c r="L23" s="18"/>
      <c r="M23" s="371"/>
      <c r="N23" s="218"/>
      <c r="O23" s="219"/>
      <c r="P23" s="219"/>
      <c r="Q23" s="219"/>
      <c r="R23" s="220"/>
    </row>
    <row r="24" spans="2:18" ht="29.25" thickBot="1" x14ac:dyDescent="0.25">
      <c r="B24" s="185" t="s">
        <v>137</v>
      </c>
      <c r="C24" s="3">
        <v>0</v>
      </c>
      <c r="D24" s="2"/>
      <c r="E24" s="2"/>
      <c r="F24" s="133">
        <f>C24*D24*E24</f>
        <v>0</v>
      </c>
      <c r="G24" s="182"/>
      <c r="H24" s="45"/>
      <c r="I24" s="20">
        <v>0</v>
      </c>
      <c r="J24" s="51">
        <f t="shared" ref="J24:J29" si="0">I24*0.35</f>
        <v>0</v>
      </c>
      <c r="K24" s="52">
        <f t="shared" ref="K24:K29" si="1">I24-J24</f>
        <v>0</v>
      </c>
      <c r="L24" s="19"/>
      <c r="M24" s="372"/>
      <c r="N24" s="218"/>
      <c r="O24" s="219"/>
      <c r="P24" s="219"/>
      <c r="Q24" s="219"/>
      <c r="R24" s="220"/>
    </row>
    <row r="25" spans="2:18" ht="15" thickBot="1" x14ac:dyDescent="0.25">
      <c r="B25" s="37" t="s">
        <v>57</v>
      </c>
      <c r="C25" s="3">
        <v>0</v>
      </c>
      <c r="D25" s="40"/>
      <c r="E25" s="40"/>
      <c r="F25" s="132">
        <f>C25</f>
        <v>0</v>
      </c>
      <c r="G25" s="182"/>
      <c r="H25" s="45"/>
      <c r="I25" s="20">
        <v>0</v>
      </c>
      <c r="J25" s="51">
        <f t="shared" si="0"/>
        <v>0</v>
      </c>
      <c r="K25" s="52">
        <f t="shared" si="1"/>
        <v>0</v>
      </c>
      <c r="L25" s="19"/>
      <c r="M25" s="373"/>
      <c r="N25" s="287"/>
      <c r="O25" s="288"/>
      <c r="P25" s="288"/>
      <c r="Q25" s="288"/>
      <c r="R25" s="289"/>
    </row>
    <row r="26" spans="2:18" ht="15" thickBot="1" x14ac:dyDescent="0.25">
      <c r="B26" s="37" t="s">
        <v>58</v>
      </c>
      <c r="C26" s="3">
        <v>0</v>
      </c>
      <c r="D26" s="40"/>
      <c r="E26" s="40"/>
      <c r="F26" s="132">
        <f>C26</f>
        <v>0</v>
      </c>
      <c r="G26" s="182"/>
      <c r="H26" s="45"/>
      <c r="I26" s="20">
        <v>0</v>
      </c>
      <c r="J26" s="51">
        <f t="shared" ref="J26" si="2">I26*0.35</f>
        <v>0</v>
      </c>
      <c r="K26" s="52">
        <f t="shared" ref="K26" si="3">I26-J26</f>
        <v>0</v>
      </c>
      <c r="L26" s="19"/>
      <c r="M26" s="372"/>
      <c r="N26" s="218"/>
      <c r="O26" s="219"/>
      <c r="P26" s="219"/>
      <c r="Q26" s="219"/>
      <c r="R26" s="220"/>
    </row>
    <row r="27" spans="2:18" ht="26.25" thickBot="1" x14ac:dyDescent="0.25">
      <c r="B27" s="37"/>
      <c r="C27" s="38" t="s">
        <v>6</v>
      </c>
      <c r="D27" s="39" t="s">
        <v>51</v>
      </c>
      <c r="E27" s="38" t="s">
        <v>59</v>
      </c>
      <c r="F27" s="134"/>
      <c r="G27" s="182"/>
      <c r="H27" s="45"/>
      <c r="I27" s="20">
        <v>0</v>
      </c>
      <c r="J27" s="51">
        <f t="shared" ref="J27:J28" si="4">I27*0.35</f>
        <v>0</v>
      </c>
      <c r="K27" s="52">
        <f t="shared" ref="K27:K28" si="5">I27-J27</f>
        <v>0</v>
      </c>
      <c r="L27" s="19"/>
      <c r="M27" s="372"/>
      <c r="N27" s="218"/>
      <c r="O27" s="219"/>
      <c r="P27" s="219"/>
      <c r="Q27" s="219"/>
      <c r="R27" s="220"/>
    </row>
    <row r="28" spans="2:18" ht="34.5" customHeight="1" thickBot="1" x14ac:dyDescent="0.25">
      <c r="B28" s="185" t="s">
        <v>144</v>
      </c>
      <c r="C28" s="3">
        <v>0</v>
      </c>
      <c r="D28" s="2"/>
      <c r="E28" s="2"/>
      <c r="F28" s="135">
        <f>C28*D28*E28*0.75</f>
        <v>0</v>
      </c>
      <c r="G28" s="184"/>
      <c r="H28" s="45"/>
      <c r="I28" s="20">
        <v>0</v>
      </c>
      <c r="J28" s="57">
        <f t="shared" si="4"/>
        <v>0</v>
      </c>
      <c r="K28" s="58">
        <f t="shared" si="5"/>
        <v>0</v>
      </c>
      <c r="L28" s="19"/>
      <c r="M28" s="372"/>
      <c r="N28" s="236" t="s">
        <v>89</v>
      </c>
      <c r="O28" s="237"/>
      <c r="P28" s="237"/>
      <c r="Q28" s="237"/>
      <c r="R28" s="238"/>
    </row>
    <row r="29" spans="2:18" ht="34.5" customHeight="1" thickBot="1" x14ac:dyDescent="0.25">
      <c r="B29" s="186" t="s">
        <v>136</v>
      </c>
      <c r="C29" s="3">
        <v>0</v>
      </c>
      <c r="D29" s="2"/>
      <c r="E29" s="2"/>
      <c r="F29" s="135">
        <f>C29*D29*E29</f>
        <v>0</v>
      </c>
      <c r="G29" s="184"/>
      <c r="H29" s="45"/>
      <c r="I29" s="20">
        <v>0</v>
      </c>
      <c r="J29" s="57">
        <f t="shared" si="0"/>
        <v>0</v>
      </c>
      <c r="K29" s="58">
        <f t="shared" si="1"/>
        <v>0</v>
      </c>
      <c r="L29" s="19"/>
      <c r="M29" s="372"/>
      <c r="N29" s="239"/>
      <c r="O29" s="240"/>
      <c r="P29" s="240"/>
      <c r="Q29" s="240"/>
      <c r="R29" s="241"/>
    </row>
    <row r="30" spans="2:18" s="67" customFormat="1" ht="15" thickBot="1" x14ac:dyDescent="0.25">
      <c r="B30" s="215" t="s">
        <v>7</v>
      </c>
      <c r="C30" s="216"/>
      <c r="D30" s="216"/>
      <c r="E30" s="217"/>
      <c r="F30" s="61">
        <f>SUM(F21:F29)</f>
        <v>0</v>
      </c>
      <c r="G30" s="173"/>
      <c r="H30" s="62"/>
      <c r="I30" s="63">
        <f>SUM(I21:I29)</f>
        <v>0</v>
      </c>
      <c r="J30" s="63">
        <f>SUM(J21:J29)</f>
        <v>0</v>
      </c>
      <c r="K30" s="63">
        <f>SUM(K21:K29)</f>
        <v>0</v>
      </c>
      <c r="L30" s="179"/>
      <c r="M30" s="179"/>
      <c r="N30" s="180"/>
      <c r="O30" s="180"/>
      <c r="P30" s="180"/>
      <c r="Q30" s="180"/>
      <c r="R30" s="181"/>
    </row>
    <row r="31" spans="2:18" ht="15" thickBot="1" x14ac:dyDescent="0.25">
      <c r="B31" s="177"/>
      <c r="C31" s="75"/>
      <c r="D31" s="75"/>
      <c r="E31" s="75"/>
      <c r="F31" s="165"/>
      <c r="G31" s="178"/>
      <c r="I31" s="177"/>
      <c r="J31" s="75"/>
      <c r="K31" s="75"/>
      <c r="L31" s="75"/>
      <c r="M31" s="75"/>
      <c r="N31" s="169"/>
      <c r="O31" s="169"/>
      <c r="P31" s="169"/>
      <c r="Q31" s="169"/>
      <c r="R31" s="170"/>
    </row>
    <row r="32" spans="2:18" ht="15.75" thickBot="1" x14ac:dyDescent="0.3">
      <c r="B32" s="230" t="s">
        <v>0</v>
      </c>
      <c r="C32" s="231"/>
      <c r="D32" s="231"/>
      <c r="E32" s="231"/>
      <c r="F32" s="247"/>
      <c r="G32" s="251" t="s">
        <v>87</v>
      </c>
      <c r="H32" s="35"/>
      <c r="I32" s="230" t="s">
        <v>38</v>
      </c>
      <c r="J32" s="231"/>
      <c r="K32" s="231"/>
      <c r="L32" s="231"/>
      <c r="M32" s="232"/>
      <c r="N32" s="268" t="s">
        <v>49</v>
      </c>
      <c r="O32" s="262"/>
      <c r="P32" s="262"/>
      <c r="Q32" s="262"/>
      <c r="R32" s="263"/>
    </row>
    <row r="33" spans="2:18" ht="15" customHeight="1" thickBot="1" x14ac:dyDescent="0.25">
      <c r="B33" s="36" t="s">
        <v>68</v>
      </c>
      <c r="C33" s="242"/>
      <c r="D33" s="244"/>
      <c r="E33" s="244"/>
      <c r="F33" s="243"/>
      <c r="G33" s="252"/>
      <c r="H33" s="25"/>
      <c r="I33" s="280" t="s">
        <v>26</v>
      </c>
      <c r="J33" s="280" t="s">
        <v>27</v>
      </c>
      <c r="K33" s="280" t="s">
        <v>28</v>
      </c>
      <c r="L33" s="280" t="s">
        <v>40</v>
      </c>
      <c r="M33" s="233" t="s">
        <v>128</v>
      </c>
      <c r="N33" s="269"/>
      <c r="O33" s="264"/>
      <c r="P33" s="264"/>
      <c r="Q33" s="264"/>
      <c r="R33" s="265"/>
    </row>
    <row r="34" spans="2:18" ht="15" customHeight="1" thickBot="1" x14ac:dyDescent="0.25">
      <c r="B34" s="37" t="s">
        <v>69</v>
      </c>
      <c r="C34" s="242"/>
      <c r="D34" s="244"/>
      <c r="E34" s="244"/>
      <c r="F34" s="243"/>
      <c r="G34" s="252"/>
      <c r="H34" s="25"/>
      <c r="I34" s="281"/>
      <c r="J34" s="281"/>
      <c r="K34" s="281"/>
      <c r="L34" s="281"/>
      <c r="M34" s="234"/>
      <c r="N34" s="269"/>
      <c r="O34" s="264"/>
      <c r="P34" s="264"/>
      <c r="Q34" s="264"/>
      <c r="R34" s="265"/>
    </row>
    <row r="35" spans="2:18" ht="15.75" thickBot="1" x14ac:dyDescent="0.3">
      <c r="B35" s="37" t="s">
        <v>47</v>
      </c>
      <c r="C35" s="242"/>
      <c r="D35" s="244"/>
      <c r="E35" s="244"/>
      <c r="F35" s="243"/>
      <c r="G35" s="252"/>
      <c r="H35" s="72"/>
      <c r="I35" s="281"/>
      <c r="J35" s="281"/>
      <c r="K35" s="281"/>
      <c r="L35" s="281"/>
      <c r="M35" s="234"/>
      <c r="N35" s="269"/>
      <c r="O35" s="264"/>
      <c r="P35" s="264"/>
      <c r="Q35" s="264"/>
      <c r="R35" s="265"/>
    </row>
    <row r="36" spans="2:18" ht="15.75" thickBot="1" x14ac:dyDescent="0.3">
      <c r="B36" s="37"/>
      <c r="C36" s="38" t="s">
        <v>4</v>
      </c>
      <c r="D36" s="73"/>
      <c r="E36" s="73"/>
      <c r="F36" s="71"/>
      <c r="G36" s="253"/>
      <c r="H36" s="72"/>
      <c r="I36" s="282"/>
      <c r="J36" s="282"/>
      <c r="K36" s="282"/>
      <c r="L36" s="282"/>
      <c r="M36" s="235"/>
      <c r="N36" s="270"/>
      <c r="O36" s="266"/>
      <c r="P36" s="266"/>
      <c r="Q36" s="266"/>
      <c r="R36" s="267"/>
    </row>
    <row r="37" spans="2:18" ht="15" thickBot="1" x14ac:dyDescent="0.25">
      <c r="B37" s="37" t="s">
        <v>66</v>
      </c>
      <c r="C37" s="1">
        <v>0</v>
      </c>
      <c r="D37" s="75"/>
      <c r="E37" s="75"/>
      <c r="F37" s="76">
        <f t="shared" ref="F37:F42" si="6">C37</f>
        <v>0</v>
      </c>
      <c r="G37" s="182"/>
      <c r="H37" s="77"/>
      <c r="I37" s="20">
        <v>0</v>
      </c>
      <c r="J37" s="47">
        <f t="shared" ref="J37:J43" si="7">I37*0.35</f>
        <v>0</v>
      </c>
      <c r="K37" s="78">
        <f t="shared" ref="K37:K43" si="8">I37-J37</f>
        <v>0</v>
      </c>
      <c r="L37" s="16"/>
      <c r="M37" s="374"/>
      <c r="N37" s="218"/>
      <c r="O37" s="219"/>
      <c r="P37" s="219"/>
      <c r="Q37" s="219"/>
      <c r="R37" s="220"/>
    </row>
    <row r="38" spans="2:18" ht="15" thickBot="1" x14ac:dyDescent="0.25">
      <c r="B38" s="37" t="s">
        <v>67</v>
      </c>
      <c r="C38" s="1">
        <v>0</v>
      </c>
      <c r="D38" s="75"/>
      <c r="E38" s="75"/>
      <c r="F38" s="76">
        <f t="shared" si="6"/>
        <v>0</v>
      </c>
      <c r="G38" s="182"/>
      <c r="H38" s="77"/>
      <c r="I38" s="20">
        <v>0</v>
      </c>
      <c r="J38" s="51">
        <f t="shared" si="7"/>
        <v>0</v>
      </c>
      <c r="K38" s="80">
        <f t="shared" si="8"/>
        <v>0</v>
      </c>
      <c r="L38" s="16"/>
      <c r="M38" s="374"/>
      <c r="N38" s="218"/>
      <c r="O38" s="219"/>
      <c r="P38" s="219"/>
      <c r="Q38" s="219"/>
      <c r="R38" s="220"/>
    </row>
    <row r="39" spans="2:18" ht="15" thickBot="1" x14ac:dyDescent="0.25">
      <c r="B39" s="37" t="s">
        <v>84</v>
      </c>
      <c r="C39" s="1">
        <v>0</v>
      </c>
      <c r="D39" s="75"/>
      <c r="E39" s="75"/>
      <c r="F39" s="76">
        <f t="shared" si="6"/>
        <v>0</v>
      </c>
      <c r="G39" s="182"/>
      <c r="H39" s="77"/>
      <c r="I39" s="20">
        <v>0</v>
      </c>
      <c r="J39" s="51">
        <f t="shared" si="7"/>
        <v>0</v>
      </c>
      <c r="K39" s="80">
        <f t="shared" si="8"/>
        <v>0</v>
      </c>
      <c r="L39" s="16"/>
      <c r="M39" s="374"/>
      <c r="N39" s="218"/>
      <c r="O39" s="219"/>
      <c r="P39" s="219"/>
      <c r="Q39" s="219"/>
      <c r="R39" s="220"/>
    </row>
    <row r="40" spans="2:18" ht="15" thickBot="1" x14ac:dyDescent="0.25">
      <c r="B40" s="37" t="s">
        <v>61</v>
      </c>
      <c r="C40" s="4">
        <v>0</v>
      </c>
      <c r="D40" s="75"/>
      <c r="E40" s="75"/>
      <c r="F40" s="76">
        <f t="shared" si="6"/>
        <v>0</v>
      </c>
      <c r="G40" s="182"/>
      <c r="H40" s="77"/>
      <c r="I40" s="20">
        <v>0</v>
      </c>
      <c r="J40" s="51">
        <f t="shared" si="7"/>
        <v>0</v>
      </c>
      <c r="K40" s="80">
        <f t="shared" si="8"/>
        <v>0</v>
      </c>
      <c r="L40" s="16"/>
      <c r="M40" s="374"/>
      <c r="N40" s="218"/>
      <c r="O40" s="219"/>
      <c r="P40" s="219"/>
      <c r="Q40" s="219"/>
      <c r="R40" s="220"/>
    </row>
    <row r="41" spans="2:18" ht="15" thickBot="1" x14ac:dyDescent="0.25">
      <c r="B41" s="37" t="s">
        <v>62</v>
      </c>
      <c r="C41" s="1">
        <v>0</v>
      </c>
      <c r="D41" s="75"/>
      <c r="E41" s="75"/>
      <c r="F41" s="76">
        <f t="shared" si="6"/>
        <v>0</v>
      </c>
      <c r="G41" s="182"/>
      <c r="H41" s="77"/>
      <c r="I41" s="20">
        <v>0</v>
      </c>
      <c r="J41" s="51">
        <f t="shared" si="7"/>
        <v>0</v>
      </c>
      <c r="K41" s="80">
        <f t="shared" si="8"/>
        <v>0</v>
      </c>
      <c r="L41" s="16"/>
      <c r="M41" s="374"/>
      <c r="N41" s="218"/>
      <c r="O41" s="219"/>
      <c r="P41" s="219"/>
      <c r="Q41" s="219"/>
      <c r="R41" s="220"/>
    </row>
    <row r="42" spans="2:18" ht="15" thickBot="1" x14ac:dyDescent="0.25">
      <c r="B42" s="37" t="s">
        <v>1</v>
      </c>
      <c r="C42" s="1">
        <v>0</v>
      </c>
      <c r="D42" s="75"/>
      <c r="E42" s="75"/>
      <c r="F42" s="76">
        <f t="shared" si="6"/>
        <v>0</v>
      </c>
      <c r="G42" s="182"/>
      <c r="H42" s="77"/>
      <c r="I42" s="20">
        <v>0</v>
      </c>
      <c r="J42" s="51">
        <f t="shared" si="7"/>
        <v>0</v>
      </c>
      <c r="K42" s="80">
        <f t="shared" si="8"/>
        <v>0</v>
      </c>
      <c r="L42" s="16"/>
      <c r="M42" s="374"/>
      <c r="N42" s="218"/>
      <c r="O42" s="219"/>
      <c r="P42" s="219"/>
      <c r="Q42" s="219"/>
      <c r="R42" s="220"/>
    </row>
    <row r="43" spans="2:18" ht="15" thickBot="1" x14ac:dyDescent="0.25">
      <c r="B43" s="37" t="s">
        <v>97</v>
      </c>
      <c r="C43" s="1">
        <v>0</v>
      </c>
      <c r="D43" s="75"/>
      <c r="E43" s="75"/>
      <c r="F43" s="76">
        <f>MIN(3077,C43)</f>
        <v>0</v>
      </c>
      <c r="G43" s="182"/>
      <c r="H43" s="77"/>
      <c r="I43" s="20">
        <v>0</v>
      </c>
      <c r="J43" s="51">
        <f t="shared" si="7"/>
        <v>0</v>
      </c>
      <c r="K43" s="80">
        <f t="shared" si="8"/>
        <v>0</v>
      </c>
      <c r="L43" s="16"/>
      <c r="M43" s="374"/>
      <c r="N43" s="218"/>
      <c r="O43" s="219"/>
      <c r="P43" s="219"/>
      <c r="Q43" s="219"/>
      <c r="R43" s="220"/>
    </row>
    <row r="44" spans="2:18" s="87" customFormat="1" ht="15" customHeight="1" thickBot="1" x14ac:dyDescent="0.25">
      <c r="B44" s="215" t="s">
        <v>7</v>
      </c>
      <c r="C44" s="216"/>
      <c r="D44" s="216"/>
      <c r="E44" s="217"/>
      <c r="F44" s="61">
        <f>SUM(F37:F43)</f>
        <v>0</v>
      </c>
      <c r="G44" s="173"/>
      <c r="H44" s="62"/>
      <c r="I44" s="15">
        <f>SUM(I37:I43)</f>
        <v>0</v>
      </c>
      <c r="J44" s="15">
        <f>SUM(J37:J43)</f>
        <v>0</v>
      </c>
      <c r="K44" s="15">
        <f>SUM(K37:K43)</f>
        <v>0</v>
      </c>
      <c r="L44" s="166"/>
      <c r="M44" s="166"/>
      <c r="N44" s="167"/>
      <c r="O44" s="167"/>
      <c r="P44" s="167"/>
      <c r="Q44" s="167"/>
      <c r="R44" s="168"/>
    </row>
    <row r="45" spans="2:18" ht="15" thickBot="1" x14ac:dyDescent="0.25">
      <c r="B45" s="177"/>
      <c r="C45" s="75"/>
      <c r="D45" s="75"/>
      <c r="E45" s="75"/>
      <c r="F45" s="165"/>
      <c r="G45" s="178"/>
      <c r="I45" s="177"/>
      <c r="J45" s="75"/>
      <c r="K45" s="75"/>
      <c r="L45" s="75"/>
      <c r="M45" s="75"/>
      <c r="N45" s="169"/>
      <c r="O45" s="169"/>
      <c r="P45" s="169"/>
      <c r="Q45" s="169"/>
      <c r="R45" s="170"/>
    </row>
    <row r="46" spans="2:18" ht="15.75" thickBot="1" x14ac:dyDescent="0.3">
      <c r="B46" s="230" t="s">
        <v>9</v>
      </c>
      <c r="C46" s="231"/>
      <c r="D46" s="231"/>
      <c r="E46" s="231"/>
      <c r="F46" s="247"/>
      <c r="G46" s="251" t="s">
        <v>87</v>
      </c>
      <c r="H46" s="35"/>
      <c r="I46" s="227" t="s">
        <v>39</v>
      </c>
      <c r="J46" s="228"/>
      <c r="K46" s="228"/>
      <c r="L46" s="228"/>
      <c r="M46" s="229"/>
      <c r="N46" s="302" t="s">
        <v>49</v>
      </c>
      <c r="O46" s="303"/>
      <c r="P46" s="303"/>
      <c r="Q46" s="303"/>
      <c r="R46" s="304"/>
    </row>
    <row r="47" spans="2:18" ht="30.75" thickBot="1" x14ac:dyDescent="0.3">
      <c r="B47" s="37"/>
      <c r="C47" s="38" t="s">
        <v>11</v>
      </c>
      <c r="D47" s="38" t="s">
        <v>6</v>
      </c>
      <c r="E47" s="248"/>
      <c r="F47" s="92"/>
      <c r="G47" s="253"/>
      <c r="H47" s="72"/>
      <c r="I47" s="91" t="s">
        <v>64</v>
      </c>
      <c r="J47" s="91" t="s">
        <v>27</v>
      </c>
      <c r="K47" s="91" t="s">
        <v>65</v>
      </c>
      <c r="L47" s="91" t="s">
        <v>40</v>
      </c>
      <c r="M47" s="160" t="s">
        <v>128</v>
      </c>
      <c r="N47" s="305"/>
      <c r="O47" s="306"/>
      <c r="P47" s="306"/>
      <c r="Q47" s="306"/>
      <c r="R47" s="307"/>
    </row>
    <row r="48" spans="2:18" ht="15" thickBot="1" x14ac:dyDescent="0.25">
      <c r="B48" s="37" t="s">
        <v>10</v>
      </c>
      <c r="C48" s="2"/>
      <c r="D48" s="3">
        <v>0</v>
      </c>
      <c r="E48" s="249"/>
      <c r="F48" s="76">
        <f>D48*C48</f>
        <v>0</v>
      </c>
      <c r="G48" s="182"/>
      <c r="H48" s="77"/>
      <c r="I48" s="20">
        <v>0</v>
      </c>
      <c r="J48" s="47">
        <f t="shared" ref="J48:J49" si="9">I48*0.35</f>
        <v>0</v>
      </c>
      <c r="K48" s="78">
        <f t="shared" ref="K48:K49" si="10">I48-J48</f>
        <v>0</v>
      </c>
      <c r="L48" s="16"/>
      <c r="M48" s="374"/>
      <c r="N48" s="218"/>
      <c r="O48" s="219"/>
      <c r="P48" s="219"/>
      <c r="Q48" s="219"/>
      <c r="R48" s="220"/>
    </row>
    <row r="49" spans="2:18" ht="26.25" thickBot="1" x14ac:dyDescent="0.25">
      <c r="B49" s="37"/>
      <c r="C49" s="38" t="s">
        <v>4</v>
      </c>
      <c r="D49" s="39" t="s">
        <v>51</v>
      </c>
      <c r="E49" s="249"/>
      <c r="F49" s="94"/>
      <c r="G49" s="182"/>
      <c r="H49" s="93"/>
      <c r="I49" s="20">
        <v>0</v>
      </c>
      <c r="J49" s="51">
        <f t="shared" si="9"/>
        <v>0</v>
      </c>
      <c r="K49" s="80">
        <f t="shared" si="10"/>
        <v>0</v>
      </c>
      <c r="L49" s="16"/>
      <c r="M49" s="374"/>
      <c r="N49" s="218"/>
      <c r="O49" s="219"/>
      <c r="P49" s="219"/>
      <c r="Q49" s="219"/>
      <c r="R49" s="220"/>
    </row>
    <row r="50" spans="2:18" ht="15" thickBot="1" x14ac:dyDescent="0.25">
      <c r="B50" s="37" t="s">
        <v>60</v>
      </c>
      <c r="C50" s="1">
        <v>0</v>
      </c>
      <c r="D50" s="125"/>
      <c r="E50" s="249"/>
      <c r="F50" s="95">
        <f>C50*D50</f>
        <v>0</v>
      </c>
      <c r="G50" s="182"/>
      <c r="H50" s="77"/>
      <c r="I50" s="20">
        <v>0</v>
      </c>
      <c r="J50" s="51">
        <f t="shared" ref="J50:J53" si="11">I50*0.35</f>
        <v>0</v>
      </c>
      <c r="K50" s="80">
        <f t="shared" ref="K50:K53" si="12">I50-J50</f>
        <v>0</v>
      </c>
      <c r="L50" s="16"/>
      <c r="M50" s="374"/>
      <c r="N50" s="218"/>
      <c r="O50" s="219"/>
      <c r="P50" s="219"/>
      <c r="Q50" s="219"/>
      <c r="R50" s="220"/>
    </row>
    <row r="51" spans="2:18" ht="29.25" thickBot="1" x14ac:dyDescent="0.25">
      <c r="B51" s="96" t="s">
        <v>50</v>
      </c>
      <c r="C51" s="5">
        <v>0</v>
      </c>
      <c r="D51" s="75"/>
      <c r="E51" s="250"/>
      <c r="F51" s="95">
        <f>C51</f>
        <v>0</v>
      </c>
      <c r="G51" s="182"/>
      <c r="H51" s="77"/>
      <c r="I51" s="20">
        <v>0</v>
      </c>
      <c r="J51" s="51">
        <f t="shared" ref="J51:J52" si="13">I51*0.35</f>
        <v>0</v>
      </c>
      <c r="K51" s="80">
        <f t="shared" ref="K51:K52" si="14">I51-J51</f>
        <v>0</v>
      </c>
      <c r="L51" s="16"/>
      <c r="M51" s="374"/>
      <c r="N51" s="218"/>
      <c r="O51" s="219"/>
      <c r="P51" s="219"/>
      <c r="Q51" s="219"/>
      <c r="R51" s="220"/>
    </row>
    <row r="52" spans="2:18" ht="15" thickBot="1" x14ac:dyDescent="0.25">
      <c r="B52" s="215" t="s">
        <v>7</v>
      </c>
      <c r="C52" s="216"/>
      <c r="D52" s="216"/>
      <c r="E52" s="217"/>
      <c r="F52" s="61">
        <f>SUM(F47:F51)</f>
        <v>0</v>
      </c>
      <c r="G52" s="212"/>
      <c r="H52" s="77"/>
      <c r="I52" s="20">
        <v>0</v>
      </c>
      <c r="J52" s="51">
        <f t="shared" si="13"/>
        <v>0</v>
      </c>
      <c r="K52" s="80">
        <f t="shared" si="14"/>
        <v>0</v>
      </c>
      <c r="L52" s="16"/>
      <c r="M52" s="374"/>
      <c r="N52" s="218"/>
      <c r="O52" s="219"/>
      <c r="P52" s="219"/>
      <c r="Q52" s="219"/>
      <c r="R52" s="220"/>
    </row>
    <row r="53" spans="2:18" ht="15.75" thickBot="1" x14ac:dyDescent="0.3">
      <c r="B53" s="245" t="s">
        <v>20</v>
      </c>
      <c r="C53" s="246"/>
      <c r="D53" s="246"/>
      <c r="E53" s="246"/>
      <c r="F53" s="102">
        <f>F52+F44+F30</f>
        <v>0</v>
      </c>
      <c r="G53" s="213"/>
      <c r="H53" s="77"/>
      <c r="I53" s="22">
        <v>0</v>
      </c>
      <c r="J53" s="57">
        <f t="shared" si="11"/>
        <v>0</v>
      </c>
      <c r="K53" s="82">
        <f t="shared" si="12"/>
        <v>0</v>
      </c>
      <c r="L53" s="164"/>
      <c r="M53" s="374"/>
      <c r="N53" s="218"/>
      <c r="O53" s="219"/>
      <c r="P53" s="219"/>
      <c r="Q53" s="219"/>
      <c r="R53" s="220"/>
    </row>
    <row r="54" spans="2:18" s="87" customFormat="1" ht="15.75" thickBot="1" x14ac:dyDescent="0.3">
      <c r="B54" s="225" t="s">
        <v>21</v>
      </c>
      <c r="C54" s="226"/>
      <c r="D54" s="226"/>
      <c r="E54" s="226"/>
      <c r="F54" s="104">
        <f>MIN(15385,F52+F44+F30)</f>
        <v>0</v>
      </c>
      <c r="G54" s="213"/>
      <c r="H54" s="62"/>
      <c r="I54" s="15">
        <f>SUM(I48:I53)</f>
        <v>0</v>
      </c>
      <c r="J54" s="15">
        <f>SUM(J48:J53)</f>
        <v>0</v>
      </c>
      <c r="K54" s="15">
        <f>SUM(K48:K53)</f>
        <v>0</v>
      </c>
      <c r="L54" s="166"/>
      <c r="M54" s="166"/>
      <c r="N54" s="167"/>
      <c r="O54" s="167"/>
      <c r="P54" s="167"/>
      <c r="Q54" s="167"/>
      <c r="R54" s="168"/>
    </row>
    <row r="55" spans="2:18" ht="15.75" thickBot="1" x14ac:dyDescent="0.3">
      <c r="B55" s="221" t="s">
        <v>86</v>
      </c>
      <c r="C55" s="222"/>
      <c r="D55" s="222"/>
      <c r="E55" s="222"/>
      <c r="F55" s="139">
        <f>F54*0.65</f>
        <v>0</v>
      </c>
      <c r="G55" s="213"/>
      <c r="H55" s="103"/>
      <c r="I55" s="21" t="s">
        <v>48</v>
      </c>
      <c r="J55" s="75"/>
      <c r="K55" s="75"/>
      <c r="L55" s="75"/>
      <c r="M55" s="75"/>
      <c r="N55" s="169"/>
      <c r="O55" s="169"/>
      <c r="P55" s="169"/>
      <c r="Q55" s="169"/>
      <c r="R55" s="170"/>
    </row>
    <row r="56" spans="2:18" ht="15.75" thickBot="1" x14ac:dyDescent="0.3">
      <c r="B56" s="223" t="s">
        <v>19</v>
      </c>
      <c r="C56" s="224"/>
      <c r="D56" s="224"/>
      <c r="E56" s="224"/>
      <c r="F56" s="110">
        <f>F54-F55</f>
        <v>0</v>
      </c>
      <c r="G56" s="213"/>
      <c r="H56" s="105"/>
      <c r="I56" s="15">
        <f>I30+I54+I44</f>
        <v>0</v>
      </c>
      <c r="J56" s="165"/>
      <c r="K56" s="165"/>
      <c r="L56" s="165"/>
      <c r="M56" s="165"/>
      <c r="N56" s="171"/>
      <c r="O56" s="171"/>
      <c r="P56" s="171"/>
      <c r="Q56" s="171"/>
      <c r="R56" s="172"/>
    </row>
    <row r="57" spans="2:18" ht="33" customHeight="1" thickBot="1" x14ac:dyDescent="0.3">
      <c r="B57" s="174"/>
      <c r="C57" s="175"/>
      <c r="D57" s="175"/>
      <c r="E57" s="175"/>
      <c r="F57" s="175"/>
      <c r="G57" s="214"/>
      <c r="H57" s="105"/>
      <c r="I57" s="136">
        <f>K54+K44+K30</f>
        <v>0</v>
      </c>
      <c r="J57" s="299" t="s">
        <v>45</v>
      </c>
      <c r="K57" s="300"/>
      <c r="L57" s="301"/>
      <c r="M57" s="206">
        <v>0</v>
      </c>
      <c r="N57" s="207"/>
      <c r="O57" s="208"/>
      <c r="P57" s="290" t="s">
        <v>88</v>
      </c>
      <c r="Q57" s="291"/>
      <c r="R57" s="292"/>
    </row>
    <row r="58" spans="2:18" ht="29.25" customHeight="1" thickBot="1" x14ac:dyDescent="0.3">
      <c r="B58" s="296" t="s">
        <v>158</v>
      </c>
      <c r="C58" s="297"/>
      <c r="D58" s="297"/>
      <c r="E58" s="297"/>
      <c r="F58" s="297"/>
      <c r="G58" s="298"/>
      <c r="H58" s="105"/>
      <c r="I58" s="137">
        <f>J54+J44+J30</f>
        <v>0</v>
      </c>
      <c r="J58" s="299" t="s">
        <v>46</v>
      </c>
      <c r="K58" s="300"/>
      <c r="L58" s="308"/>
      <c r="M58" s="209"/>
      <c r="N58" s="210"/>
      <c r="O58" s="211"/>
      <c r="P58" s="293"/>
      <c r="Q58" s="294"/>
      <c r="R58" s="295"/>
    </row>
    <row r="64" spans="2:18" x14ac:dyDescent="0.2">
      <c r="G64" s="140" t="s">
        <v>91</v>
      </c>
    </row>
  </sheetData>
  <sheetProtection algorithmName="SHA-512" hashValue="4mMGtb6UpL1eNEJ2P/ghMdiiSR4H0SsStLyNmlbjm1BsaxrOorDh2ED6B8skzTdBEu6LzhQrnQtNFgA3wR7N3Q==" saltValue="FsEa3Ux4k7WeDyH4coD0ng==" spinCount="100000" sheet="1" selectLockedCells="1"/>
  <mergeCells count="73">
    <mergeCell ref="D8:F8"/>
    <mergeCell ref="P57:R58"/>
    <mergeCell ref="B58:G58"/>
    <mergeCell ref="N51:R51"/>
    <mergeCell ref="J57:L57"/>
    <mergeCell ref="N48:R48"/>
    <mergeCell ref="N50:R50"/>
    <mergeCell ref="N46:R47"/>
    <mergeCell ref="N53:R53"/>
    <mergeCell ref="J58:L58"/>
    <mergeCell ref="C16:D16"/>
    <mergeCell ref="B46:F46"/>
    <mergeCell ref="N22:R22"/>
    <mergeCell ref="N49:R49"/>
    <mergeCell ref="C18:D18"/>
    <mergeCell ref="E18:F18"/>
    <mergeCell ref="C7:K7"/>
    <mergeCell ref="N26:R26"/>
    <mergeCell ref="N27:R27"/>
    <mergeCell ref="N40:R40"/>
    <mergeCell ref="N41:R41"/>
    <mergeCell ref="N7:O7"/>
    <mergeCell ref="N21:R21"/>
    <mergeCell ref="N24:R24"/>
    <mergeCell ref="N25:R25"/>
    <mergeCell ref="N23:R23"/>
    <mergeCell ref="K18:K20"/>
    <mergeCell ref="L18:L20"/>
    <mergeCell ref="I33:I36"/>
    <mergeCell ref="J33:J36"/>
    <mergeCell ref="K33:K36"/>
    <mergeCell ref="L33:L36"/>
    <mergeCell ref="C6:K6"/>
    <mergeCell ref="G32:G36"/>
    <mergeCell ref="G46:G47"/>
    <mergeCell ref="H8:K8"/>
    <mergeCell ref="L16:R16"/>
    <mergeCell ref="Q7:R7"/>
    <mergeCell ref="N37:R37"/>
    <mergeCell ref="N38:R38"/>
    <mergeCell ref="N39:R39"/>
    <mergeCell ref="B17:F17"/>
    <mergeCell ref="G17:G20"/>
    <mergeCell ref="N17:R20"/>
    <mergeCell ref="N32:R36"/>
    <mergeCell ref="B10:R15"/>
    <mergeCell ref="I18:I20"/>
    <mergeCell ref="J18:J20"/>
    <mergeCell ref="C19:D19"/>
    <mergeCell ref="E19:F19"/>
    <mergeCell ref="B53:E53"/>
    <mergeCell ref="B32:F32"/>
    <mergeCell ref="C33:F33"/>
    <mergeCell ref="C34:F34"/>
    <mergeCell ref="E47:E51"/>
    <mergeCell ref="C35:F35"/>
    <mergeCell ref="I17:M17"/>
    <mergeCell ref="M18:M20"/>
    <mergeCell ref="N28:R29"/>
    <mergeCell ref="M33:M36"/>
    <mergeCell ref="I32:M32"/>
    <mergeCell ref="M57:O58"/>
    <mergeCell ref="G52:G57"/>
    <mergeCell ref="B30:E30"/>
    <mergeCell ref="B44:E44"/>
    <mergeCell ref="B52:E52"/>
    <mergeCell ref="N42:R42"/>
    <mergeCell ref="B55:E55"/>
    <mergeCell ref="B56:E56"/>
    <mergeCell ref="B54:E54"/>
    <mergeCell ref="I46:M46"/>
    <mergeCell ref="N43:R43"/>
    <mergeCell ref="N52:R52"/>
  </mergeCells>
  <hyperlinks>
    <hyperlink ref="B28" r:id="rId1" display="M &amp; IE Travel Days (rate per GSA / Dept. of State)" xr:uid="{00000000-0004-0000-0100-000000000000}"/>
    <hyperlink ref="B29" r:id="rId2" display="M &amp; IE (rate per GSA / Dept. of State)" xr:uid="{00000000-0004-0000-0100-000001000000}"/>
    <hyperlink ref="B24" r:id="rId3" xr:uid="{00000000-0004-0000-0100-000002000000}"/>
  </hyperlinks>
  <printOptions horizontalCentered="1"/>
  <pageMargins left="0.25" right="0.25" top="0.75" bottom="0.75" header="0.3" footer="0.3"/>
  <pageSetup scale="45" orientation="landscape" r:id="rId4"/>
  <headerFooter alignWithMargins="0">
    <oddHeader xml:space="preserve">&amp;C
</oddHeader>
  </headerFooter>
  <rowBreaks count="1" manualBreakCount="1">
    <brk id="31" max="16383" man="1"/>
  </rowBreaks>
  <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Choose " error="Choose either yea or no from the drop down list. " promptTitle="Choose " prompt="Choose from the drop down list. " xr:uid="{00000000-0002-0000-0100-000000000000}">
          <x14:formula1>
            <xm:f>Sheet1!$E$1:$E$2</xm:f>
          </x14:formula1>
          <xm:sqref>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2:R57"/>
  <sheetViews>
    <sheetView showWhiteSpace="0" zoomScale="73" zoomScaleNormal="73" workbookViewId="0">
      <selection activeCell="I28" sqref="I28:I29"/>
    </sheetView>
  </sheetViews>
  <sheetFormatPr defaultColWidth="21.85546875" defaultRowHeight="14.25" x14ac:dyDescent="0.2"/>
  <cols>
    <col min="1" max="1" width="1.28515625" style="9" customWidth="1"/>
    <col min="2" max="2" width="45.42578125" style="9" customWidth="1"/>
    <col min="3" max="4" width="16.5703125" style="9" customWidth="1"/>
    <col min="5" max="5" width="17.28515625" style="9" customWidth="1"/>
    <col min="6" max="6" width="15.85546875" style="9" customWidth="1"/>
    <col min="7" max="7" width="68.5703125" style="9" customWidth="1"/>
    <col min="8" max="8" width="5" style="33" customWidth="1"/>
    <col min="9" max="9" width="91.140625" style="9" bestFit="1" customWidth="1"/>
    <col min="10" max="16384" width="21.85546875" style="9"/>
  </cols>
  <sheetData>
    <row r="2" spans="2:18" ht="14.25" customHeight="1" x14ac:dyDescent="0.25">
      <c r="I2" s="10"/>
    </row>
    <row r="3" spans="2:18" ht="14.25" customHeight="1" thickBot="1" x14ac:dyDescent="0.3">
      <c r="I3" s="10"/>
    </row>
    <row r="4" spans="2:18" ht="18.75" customHeight="1" x14ac:dyDescent="0.2">
      <c r="I4" s="323" t="s">
        <v>148</v>
      </c>
    </row>
    <row r="5" spans="2:18" ht="15" customHeight="1" thickBot="1" x14ac:dyDescent="0.25">
      <c r="I5" s="324"/>
    </row>
    <row r="6" spans="2:18" ht="15.75" thickBot="1" x14ac:dyDescent="0.3">
      <c r="B6" s="11" t="s">
        <v>24</v>
      </c>
      <c r="C6" s="325" t="s">
        <v>135</v>
      </c>
      <c r="D6" s="326"/>
      <c r="E6" s="326"/>
      <c r="F6" s="327"/>
      <c r="G6" s="143"/>
      <c r="H6" s="143"/>
      <c r="I6" s="161" t="s">
        <v>102</v>
      </c>
      <c r="J6" s="143"/>
      <c r="K6" s="143"/>
      <c r="L6" s="143"/>
      <c r="N6" s="12"/>
      <c r="O6" s="12"/>
      <c r="P6" s="12"/>
      <c r="Q6" s="12"/>
      <c r="R6" s="12"/>
    </row>
    <row r="7" spans="2:18" ht="15.75" thickBot="1" x14ac:dyDescent="0.3">
      <c r="B7" s="11" t="s">
        <v>36</v>
      </c>
      <c r="C7" s="325" t="s">
        <v>72</v>
      </c>
      <c r="D7" s="326"/>
      <c r="E7" s="326"/>
      <c r="F7" s="327"/>
      <c r="G7" s="143"/>
      <c r="H7" s="143"/>
      <c r="I7" s="146" t="s">
        <v>151</v>
      </c>
      <c r="J7" s="143"/>
      <c r="K7" s="143"/>
      <c r="L7" s="143"/>
      <c r="M7" s="26"/>
      <c r="N7" s="283"/>
      <c r="O7" s="283"/>
      <c r="P7" s="27"/>
      <c r="Q7" s="258"/>
      <c r="R7" s="258"/>
    </row>
    <row r="8" spans="2:18" ht="15.75" thickBot="1" x14ac:dyDescent="0.3">
      <c r="B8" s="11" t="s">
        <v>80</v>
      </c>
      <c r="C8" s="126" t="s">
        <v>81</v>
      </c>
      <c r="D8" s="150" t="s">
        <v>116</v>
      </c>
      <c r="E8" s="152" t="s">
        <v>82</v>
      </c>
      <c r="F8" s="151" t="s">
        <v>117</v>
      </c>
      <c r="G8" s="72"/>
      <c r="H8" s="72"/>
      <c r="I8" s="145" t="s">
        <v>101</v>
      </c>
      <c r="J8" s="144"/>
      <c r="K8" s="144"/>
      <c r="L8" s="144"/>
      <c r="M8" s="26"/>
      <c r="N8" s="127"/>
      <c r="O8" s="127"/>
      <c r="P8" s="27"/>
      <c r="Q8" s="128"/>
      <c r="R8" s="128"/>
    </row>
    <row r="9" spans="2:18" ht="12.75" customHeight="1" thickBot="1" x14ac:dyDescent="0.25"/>
    <row r="10" spans="2:18" ht="15" customHeight="1" x14ac:dyDescent="0.2">
      <c r="B10" s="332" t="s">
        <v>141</v>
      </c>
      <c r="C10" s="333"/>
      <c r="D10" s="333"/>
      <c r="E10" s="333"/>
      <c r="F10" s="333"/>
      <c r="G10" s="334"/>
      <c r="H10" s="191"/>
      <c r="I10" s="315" t="s">
        <v>152</v>
      </c>
      <c r="J10" s="113"/>
      <c r="K10" s="113"/>
      <c r="L10" s="113"/>
      <c r="M10" s="113"/>
      <c r="N10" s="113"/>
      <c r="O10" s="113"/>
      <c r="P10" s="113"/>
      <c r="Q10" s="113"/>
      <c r="R10" s="23"/>
    </row>
    <row r="11" spans="2:18" ht="15" x14ac:dyDescent="0.2">
      <c r="B11" s="335"/>
      <c r="C11" s="336"/>
      <c r="D11" s="336"/>
      <c r="E11" s="336"/>
      <c r="F11" s="336"/>
      <c r="G11" s="337"/>
      <c r="H11" s="191"/>
      <c r="I11" s="315"/>
      <c r="J11" s="113"/>
      <c r="K11" s="113"/>
      <c r="L11" s="113"/>
      <c r="M11" s="113"/>
      <c r="N11" s="113"/>
      <c r="O11" s="113"/>
      <c r="P11" s="113"/>
      <c r="Q11" s="113"/>
      <c r="R11" s="23"/>
    </row>
    <row r="12" spans="2:18" ht="15" x14ac:dyDescent="0.2">
      <c r="B12" s="335"/>
      <c r="C12" s="336"/>
      <c r="D12" s="336"/>
      <c r="E12" s="336"/>
      <c r="F12" s="336"/>
      <c r="G12" s="337"/>
      <c r="H12" s="191"/>
      <c r="I12" s="163" t="s">
        <v>153</v>
      </c>
      <c r="J12" s="113"/>
      <c r="K12" s="113"/>
      <c r="L12" s="113"/>
      <c r="M12" s="113"/>
      <c r="N12" s="113"/>
      <c r="O12" s="113"/>
      <c r="P12" s="113"/>
      <c r="Q12" s="113"/>
      <c r="R12" s="23"/>
    </row>
    <row r="13" spans="2:18" ht="15" x14ac:dyDescent="0.2">
      <c r="B13" s="335"/>
      <c r="C13" s="336"/>
      <c r="D13" s="336"/>
      <c r="E13" s="336"/>
      <c r="F13" s="336"/>
      <c r="G13" s="337"/>
      <c r="H13" s="191"/>
      <c r="I13" s="116" t="s">
        <v>23</v>
      </c>
      <c r="J13" s="113"/>
      <c r="K13" s="113"/>
      <c r="L13" s="113"/>
      <c r="M13" s="113"/>
      <c r="N13" s="113"/>
      <c r="O13" s="113"/>
      <c r="P13" s="113"/>
      <c r="Q13" s="113"/>
      <c r="R13" s="23"/>
    </row>
    <row r="14" spans="2:18" ht="15" x14ac:dyDescent="0.2">
      <c r="B14" s="335"/>
      <c r="C14" s="336"/>
      <c r="D14" s="336"/>
      <c r="E14" s="336"/>
      <c r="F14" s="336"/>
      <c r="G14" s="337"/>
      <c r="H14" s="191"/>
      <c r="I14" s="114" t="s">
        <v>22</v>
      </c>
      <c r="J14" s="113"/>
      <c r="K14" s="113"/>
      <c r="L14" s="113"/>
      <c r="M14" s="113"/>
      <c r="N14" s="113"/>
      <c r="O14" s="113"/>
      <c r="P14" s="113"/>
      <c r="Q14" s="113"/>
      <c r="R14" s="23"/>
    </row>
    <row r="15" spans="2:18" ht="15" customHeight="1" thickBot="1" x14ac:dyDescent="0.25">
      <c r="B15" s="338"/>
      <c r="C15" s="339"/>
      <c r="D15" s="339"/>
      <c r="E15" s="339"/>
      <c r="F15" s="339"/>
      <c r="G15" s="340"/>
      <c r="H15" s="191"/>
      <c r="I15" s="114" t="s">
        <v>156</v>
      </c>
    </row>
    <row r="16" spans="2:18" ht="20.25" customHeight="1" thickBot="1" x14ac:dyDescent="0.25">
      <c r="B16" s="331"/>
      <c r="C16" s="331"/>
      <c r="D16" s="331"/>
      <c r="E16" s="331"/>
      <c r="F16" s="331"/>
    </row>
    <row r="17" spans="2:9" ht="15.75" thickBot="1" x14ac:dyDescent="0.3">
      <c r="B17" s="230" t="s">
        <v>25</v>
      </c>
      <c r="C17" s="231"/>
      <c r="D17" s="231"/>
      <c r="E17" s="231"/>
      <c r="F17" s="232"/>
      <c r="G17" s="259" t="s">
        <v>85</v>
      </c>
      <c r="H17" s="199"/>
      <c r="I17" s="115"/>
    </row>
    <row r="18" spans="2:9" ht="15.75" thickBot="1" x14ac:dyDescent="0.25">
      <c r="B18" s="36" t="s">
        <v>8</v>
      </c>
      <c r="C18" s="328" t="s">
        <v>121</v>
      </c>
      <c r="D18" s="329"/>
      <c r="E18" s="330" t="s">
        <v>120</v>
      </c>
      <c r="F18" s="329"/>
      <c r="G18" s="260"/>
      <c r="H18" s="199"/>
      <c r="I18" s="114" t="s">
        <v>12</v>
      </c>
    </row>
    <row r="19" spans="2:9" ht="15.75" thickBot="1" x14ac:dyDescent="0.25">
      <c r="B19" s="37" t="s">
        <v>3</v>
      </c>
      <c r="C19" s="320" t="s">
        <v>129</v>
      </c>
      <c r="D19" s="322"/>
      <c r="E19" s="320" t="s">
        <v>130</v>
      </c>
      <c r="F19" s="322"/>
      <c r="G19" s="260"/>
      <c r="H19" s="199"/>
      <c r="I19" s="114" t="s">
        <v>142</v>
      </c>
    </row>
    <row r="20" spans="2:9" ht="15.75" thickBot="1" x14ac:dyDescent="0.25">
      <c r="B20" s="37"/>
      <c r="C20" s="38" t="s">
        <v>4</v>
      </c>
      <c r="D20" s="39" t="s">
        <v>51</v>
      </c>
      <c r="E20" s="40"/>
      <c r="F20" s="41"/>
      <c r="G20" s="316"/>
      <c r="H20" s="199"/>
      <c r="I20" s="115"/>
    </row>
    <row r="21" spans="2:9" ht="15" thickBot="1" x14ac:dyDescent="0.25">
      <c r="B21" s="37" t="s">
        <v>18</v>
      </c>
      <c r="C21" s="42">
        <v>1495</v>
      </c>
      <c r="D21" s="43">
        <v>2</v>
      </c>
      <c r="E21" s="40"/>
      <c r="F21" s="44">
        <f>C21*D21</f>
        <v>2990</v>
      </c>
      <c r="G21" s="141" t="s">
        <v>103</v>
      </c>
      <c r="H21" s="192"/>
      <c r="I21" s="114" t="s">
        <v>94</v>
      </c>
    </row>
    <row r="22" spans="2:9" ht="15" thickBot="1" x14ac:dyDescent="0.25">
      <c r="B22" s="37" t="s">
        <v>56</v>
      </c>
      <c r="C22" s="42">
        <v>400</v>
      </c>
      <c r="D22" s="40"/>
      <c r="E22" s="40"/>
      <c r="F22" s="50">
        <f>C22</f>
        <v>400</v>
      </c>
      <c r="G22" s="141" t="s">
        <v>118</v>
      </c>
      <c r="H22" s="192"/>
      <c r="I22" s="116" t="s">
        <v>92</v>
      </c>
    </row>
    <row r="23" spans="2:9" s="117" customFormat="1" ht="26.25" thickBot="1" x14ac:dyDescent="0.25">
      <c r="B23" s="37"/>
      <c r="C23" s="38" t="s">
        <v>4</v>
      </c>
      <c r="D23" s="39" t="s">
        <v>52</v>
      </c>
      <c r="E23" s="38" t="s">
        <v>5</v>
      </c>
      <c r="F23" s="54"/>
      <c r="G23" s="142"/>
      <c r="H23" s="192"/>
      <c r="I23" s="118"/>
    </row>
    <row r="24" spans="2:9" ht="29.25" thickBot="1" x14ac:dyDescent="0.25">
      <c r="B24" s="189" t="s">
        <v>139</v>
      </c>
      <c r="C24" s="42">
        <v>155</v>
      </c>
      <c r="D24" s="43">
        <v>2</v>
      </c>
      <c r="E24" s="43">
        <v>8</v>
      </c>
      <c r="F24" s="55">
        <f>C24*D24*E24</f>
        <v>2480</v>
      </c>
      <c r="G24" s="141" t="s">
        <v>143</v>
      </c>
      <c r="H24" s="192"/>
      <c r="I24" s="162" t="s">
        <v>154</v>
      </c>
    </row>
    <row r="25" spans="2:9" ht="15" thickBot="1" x14ac:dyDescent="0.25">
      <c r="B25" s="37" t="s">
        <v>57</v>
      </c>
      <c r="C25" s="42">
        <v>835.89</v>
      </c>
      <c r="D25" s="40"/>
      <c r="E25" s="40"/>
      <c r="F25" s="50">
        <f>C25</f>
        <v>835.89</v>
      </c>
      <c r="G25" s="141" t="s">
        <v>104</v>
      </c>
      <c r="H25" s="192"/>
      <c r="I25" s="114" t="s">
        <v>93</v>
      </c>
    </row>
    <row r="26" spans="2:9" ht="15" thickBot="1" x14ac:dyDescent="0.25">
      <c r="B26" s="37" t="s">
        <v>58</v>
      </c>
      <c r="C26" s="42">
        <v>200</v>
      </c>
      <c r="D26" s="40"/>
      <c r="E26" s="40"/>
      <c r="F26" s="50">
        <f>C26</f>
        <v>200</v>
      </c>
      <c r="G26" s="141" t="s">
        <v>105</v>
      </c>
      <c r="H26" s="192"/>
      <c r="I26" s="114" t="s">
        <v>95</v>
      </c>
    </row>
    <row r="27" spans="2:9" ht="15" thickBot="1" x14ac:dyDescent="0.25">
      <c r="B27" s="37"/>
      <c r="C27" s="38" t="s">
        <v>6</v>
      </c>
      <c r="D27" s="39" t="s">
        <v>51</v>
      </c>
      <c r="E27" s="38" t="s">
        <v>59</v>
      </c>
      <c r="F27" s="119"/>
      <c r="G27" s="141"/>
      <c r="H27" s="192"/>
      <c r="I27" s="115"/>
    </row>
    <row r="28" spans="2:9" ht="39.75" customHeight="1" thickBot="1" x14ac:dyDescent="0.25">
      <c r="B28" s="185" t="s">
        <v>144</v>
      </c>
      <c r="C28" s="42">
        <v>119</v>
      </c>
      <c r="D28" s="43">
        <v>2</v>
      </c>
      <c r="E28" s="43">
        <v>2</v>
      </c>
      <c r="F28" s="56">
        <f>C28*D28*E28*0.75</f>
        <v>357</v>
      </c>
      <c r="G28" s="147" t="s">
        <v>122</v>
      </c>
      <c r="H28" s="193"/>
      <c r="I28" s="319" t="s">
        <v>155</v>
      </c>
    </row>
    <row r="29" spans="2:9" ht="34.5" customHeight="1" thickBot="1" x14ac:dyDescent="0.25">
      <c r="B29" s="190" t="s">
        <v>138</v>
      </c>
      <c r="C29" s="42">
        <v>119</v>
      </c>
      <c r="D29" s="43">
        <v>2</v>
      </c>
      <c r="E29" s="43">
        <v>8</v>
      </c>
      <c r="F29" s="56">
        <f>C29*D29*E29</f>
        <v>1904</v>
      </c>
      <c r="G29" s="148" t="s">
        <v>124</v>
      </c>
      <c r="H29" s="193"/>
      <c r="I29" s="319"/>
    </row>
    <row r="30" spans="2:9" ht="15" thickBot="1" x14ac:dyDescent="0.25">
      <c r="B30" s="215" t="s">
        <v>7</v>
      </c>
      <c r="C30" s="216"/>
      <c r="D30" s="216"/>
      <c r="E30" s="217"/>
      <c r="F30" s="61">
        <f>SUM(F21:F29)</f>
        <v>9166.89</v>
      </c>
      <c r="G30" s="187"/>
      <c r="H30" s="23"/>
      <c r="I30" s="313"/>
    </row>
    <row r="31" spans="2:9" ht="15" thickBot="1" x14ac:dyDescent="0.25">
      <c r="B31" s="177"/>
      <c r="C31" s="75"/>
      <c r="D31" s="75"/>
      <c r="E31" s="75"/>
      <c r="F31" s="165"/>
      <c r="G31" s="178"/>
      <c r="H31" s="23"/>
      <c r="I31" s="341"/>
    </row>
    <row r="32" spans="2:9" ht="15.75" thickBot="1" x14ac:dyDescent="0.3">
      <c r="B32" s="230" t="s">
        <v>0</v>
      </c>
      <c r="C32" s="231"/>
      <c r="D32" s="231"/>
      <c r="E32" s="231"/>
      <c r="F32" s="247"/>
      <c r="G32" s="251" t="s">
        <v>87</v>
      </c>
      <c r="H32" s="194"/>
      <c r="I32" s="314"/>
    </row>
    <row r="33" spans="2:9" ht="15.75" thickBot="1" x14ac:dyDescent="0.25">
      <c r="B33" s="36" t="s">
        <v>68</v>
      </c>
      <c r="C33" s="320" t="s">
        <v>72</v>
      </c>
      <c r="D33" s="321"/>
      <c r="E33" s="321"/>
      <c r="F33" s="322"/>
      <c r="G33" s="252"/>
      <c r="H33" s="194"/>
      <c r="I33" s="114" t="s">
        <v>70</v>
      </c>
    </row>
    <row r="34" spans="2:9" ht="15.75" thickBot="1" x14ac:dyDescent="0.25">
      <c r="B34" s="37" t="s">
        <v>69</v>
      </c>
      <c r="C34" s="320" t="s">
        <v>114</v>
      </c>
      <c r="D34" s="321"/>
      <c r="E34" s="321"/>
      <c r="F34" s="322"/>
      <c r="G34" s="252"/>
      <c r="H34" s="194"/>
      <c r="I34" s="114" t="s">
        <v>71</v>
      </c>
    </row>
    <row r="35" spans="2:9" ht="15.75" thickBot="1" x14ac:dyDescent="0.25">
      <c r="B35" s="37" t="s">
        <v>47</v>
      </c>
      <c r="C35" s="320" t="s">
        <v>131</v>
      </c>
      <c r="D35" s="321"/>
      <c r="E35" s="321"/>
      <c r="F35" s="322"/>
      <c r="G35" s="252"/>
      <c r="H35" s="194"/>
      <c r="I35" s="114" t="s">
        <v>16</v>
      </c>
    </row>
    <row r="36" spans="2:9" ht="15.75" thickBot="1" x14ac:dyDescent="0.3">
      <c r="B36" s="37"/>
      <c r="C36" s="38" t="s">
        <v>4</v>
      </c>
      <c r="D36" s="73"/>
      <c r="E36" s="73"/>
      <c r="F36" s="71"/>
      <c r="G36" s="253"/>
      <c r="H36" s="194"/>
      <c r="I36" s="115"/>
    </row>
    <row r="37" spans="2:9" ht="15" thickBot="1" x14ac:dyDescent="0.25">
      <c r="B37" s="37" t="s">
        <v>66</v>
      </c>
      <c r="C37" s="74">
        <v>3000</v>
      </c>
      <c r="D37" s="75"/>
      <c r="E37" s="75"/>
      <c r="F37" s="76">
        <f>C37</f>
        <v>3000</v>
      </c>
      <c r="G37" s="141" t="s">
        <v>106</v>
      </c>
      <c r="H37" s="192"/>
      <c r="I37" s="114" t="s">
        <v>93</v>
      </c>
    </row>
    <row r="38" spans="2:9" ht="15" thickBot="1" x14ac:dyDescent="0.25">
      <c r="B38" s="37" t="s">
        <v>67</v>
      </c>
      <c r="C38" s="74">
        <v>550</v>
      </c>
      <c r="D38" s="75"/>
      <c r="E38" s="75"/>
      <c r="F38" s="76">
        <f t="shared" ref="F38:F43" si="0">C38</f>
        <v>550</v>
      </c>
      <c r="G38" s="141" t="s">
        <v>107</v>
      </c>
      <c r="H38" s="192"/>
      <c r="I38" s="114" t="s">
        <v>17</v>
      </c>
    </row>
    <row r="39" spans="2:9" ht="15" thickBot="1" x14ac:dyDescent="0.25">
      <c r="B39" s="37" t="s">
        <v>96</v>
      </c>
      <c r="C39" s="74">
        <v>2250</v>
      </c>
      <c r="D39" s="75"/>
      <c r="E39" s="75"/>
      <c r="F39" s="76">
        <f t="shared" si="0"/>
        <v>2250</v>
      </c>
      <c r="G39" s="141" t="s">
        <v>115</v>
      </c>
      <c r="H39" s="192"/>
      <c r="I39" s="114" t="s">
        <v>17</v>
      </c>
    </row>
    <row r="40" spans="2:9" ht="15" thickBot="1" x14ac:dyDescent="0.25">
      <c r="B40" s="37" t="s">
        <v>61</v>
      </c>
      <c r="C40" s="81">
        <v>300</v>
      </c>
      <c r="D40" s="75"/>
      <c r="E40" s="75"/>
      <c r="F40" s="76">
        <f t="shared" si="0"/>
        <v>300</v>
      </c>
      <c r="G40" s="141" t="s">
        <v>108</v>
      </c>
      <c r="H40" s="192"/>
      <c r="I40" s="114" t="s">
        <v>17</v>
      </c>
    </row>
    <row r="41" spans="2:9" ht="15" thickBot="1" x14ac:dyDescent="0.25">
      <c r="B41" s="37" t="s">
        <v>62</v>
      </c>
      <c r="C41" s="74">
        <v>200</v>
      </c>
      <c r="D41" s="75"/>
      <c r="E41" s="75"/>
      <c r="F41" s="76">
        <f t="shared" si="0"/>
        <v>200</v>
      </c>
      <c r="G41" s="141" t="s">
        <v>125</v>
      </c>
      <c r="H41" s="192"/>
      <c r="I41" s="114" t="s">
        <v>17</v>
      </c>
    </row>
    <row r="42" spans="2:9" ht="15" thickBot="1" x14ac:dyDescent="0.25">
      <c r="B42" s="37" t="s">
        <v>1</v>
      </c>
      <c r="C42" s="74">
        <v>92</v>
      </c>
      <c r="D42" s="75"/>
      <c r="E42" s="75"/>
      <c r="F42" s="76">
        <f t="shared" si="0"/>
        <v>92</v>
      </c>
      <c r="G42" s="141" t="s">
        <v>109</v>
      </c>
      <c r="H42" s="192"/>
      <c r="I42" s="114" t="s">
        <v>17</v>
      </c>
    </row>
    <row r="43" spans="2:9" ht="15" thickBot="1" x14ac:dyDescent="0.25">
      <c r="B43" s="37" t="s">
        <v>97</v>
      </c>
      <c r="C43" s="74">
        <v>500</v>
      </c>
      <c r="D43" s="75"/>
      <c r="E43" s="75"/>
      <c r="F43" s="76">
        <f t="shared" si="0"/>
        <v>500</v>
      </c>
      <c r="G43" s="141" t="s">
        <v>110</v>
      </c>
      <c r="H43" s="195"/>
      <c r="I43" s="114" t="s">
        <v>83</v>
      </c>
    </row>
    <row r="44" spans="2:9" ht="15" thickBot="1" x14ac:dyDescent="0.25">
      <c r="B44" s="215" t="s">
        <v>7</v>
      </c>
      <c r="C44" s="216"/>
      <c r="D44" s="216"/>
      <c r="E44" s="217"/>
      <c r="F44" s="61">
        <f>SUM(F37:F43)</f>
        <v>6892</v>
      </c>
      <c r="G44" s="187"/>
      <c r="H44" s="196"/>
      <c r="I44" s="313"/>
    </row>
    <row r="45" spans="2:9" ht="15" thickBot="1" x14ac:dyDescent="0.25">
      <c r="B45" s="177"/>
      <c r="C45" s="75"/>
      <c r="D45" s="75"/>
      <c r="E45" s="75"/>
      <c r="F45" s="165"/>
      <c r="G45" s="178"/>
      <c r="H45" s="23"/>
      <c r="I45" s="341"/>
    </row>
    <row r="46" spans="2:9" ht="15.75" thickBot="1" x14ac:dyDescent="0.3">
      <c r="B46" s="230" t="s">
        <v>9</v>
      </c>
      <c r="C46" s="231"/>
      <c r="D46" s="231"/>
      <c r="E46" s="231"/>
      <c r="F46" s="247"/>
      <c r="G46" s="317" t="s">
        <v>87</v>
      </c>
      <c r="H46" s="197"/>
      <c r="I46" s="341"/>
    </row>
    <row r="47" spans="2:9" ht="15.75" thickBot="1" x14ac:dyDescent="0.3">
      <c r="B47" s="37"/>
      <c r="C47" s="38" t="s">
        <v>11</v>
      </c>
      <c r="D47" s="38" t="s">
        <v>6</v>
      </c>
      <c r="E47" s="40"/>
      <c r="F47" s="92"/>
      <c r="G47" s="318"/>
      <c r="H47" s="197"/>
      <c r="I47" s="314"/>
    </row>
    <row r="48" spans="2:9" ht="15" thickBot="1" x14ac:dyDescent="0.25">
      <c r="B48" s="37" t="s">
        <v>10</v>
      </c>
      <c r="C48" s="43">
        <v>15</v>
      </c>
      <c r="D48" s="42">
        <v>35</v>
      </c>
      <c r="E48" s="40"/>
      <c r="F48" s="76">
        <f>D48*C48</f>
        <v>525</v>
      </c>
      <c r="G48" s="141" t="s">
        <v>111</v>
      </c>
      <c r="H48" s="192"/>
      <c r="I48" s="116" t="s">
        <v>13</v>
      </c>
    </row>
    <row r="49" spans="2:9" ht="15" thickBot="1" x14ac:dyDescent="0.25">
      <c r="B49" s="37"/>
      <c r="C49" s="38" t="s">
        <v>4</v>
      </c>
      <c r="D49" s="39" t="s">
        <v>51</v>
      </c>
      <c r="E49" s="40"/>
      <c r="F49" s="94"/>
      <c r="G49" s="141"/>
      <c r="H49" s="192"/>
      <c r="I49" s="115"/>
    </row>
    <row r="50" spans="2:9" ht="15" thickBot="1" x14ac:dyDescent="0.25">
      <c r="B50" s="37" t="s">
        <v>60</v>
      </c>
      <c r="C50" s="43"/>
      <c r="D50" s="42"/>
      <c r="E50" s="40"/>
      <c r="F50" s="95">
        <f>C50*D50</f>
        <v>0</v>
      </c>
      <c r="G50" s="141" t="s">
        <v>112</v>
      </c>
      <c r="H50" s="192"/>
      <c r="I50" s="114" t="s">
        <v>15</v>
      </c>
    </row>
    <row r="51" spans="2:9" ht="31.5" customHeight="1" thickBot="1" x14ac:dyDescent="0.25">
      <c r="B51" s="96" t="s">
        <v>50</v>
      </c>
      <c r="C51" s="97">
        <v>700</v>
      </c>
      <c r="D51" s="75"/>
      <c r="E51" s="75"/>
      <c r="F51" s="95">
        <f>C51</f>
        <v>700</v>
      </c>
      <c r="G51" s="148" t="s">
        <v>126</v>
      </c>
      <c r="H51" s="198"/>
      <c r="I51" s="114" t="s">
        <v>14</v>
      </c>
    </row>
    <row r="52" spans="2:9" ht="15" thickBot="1" x14ac:dyDescent="0.25">
      <c r="B52" s="59" t="s">
        <v>7</v>
      </c>
      <c r="C52" s="60"/>
      <c r="D52" s="60"/>
      <c r="E52" s="99"/>
      <c r="F52" s="61">
        <f>SUM(F47:F51)</f>
        <v>1225</v>
      </c>
      <c r="G52" s="187"/>
      <c r="H52" s="196"/>
      <c r="I52" s="313"/>
    </row>
    <row r="53" spans="2:9" ht="15" x14ac:dyDescent="0.25">
      <c r="B53" s="245" t="s">
        <v>20</v>
      </c>
      <c r="C53" s="246"/>
      <c r="D53" s="246"/>
      <c r="E53" s="246"/>
      <c r="F53" s="102">
        <f>F52+F44+F30</f>
        <v>17283.89</v>
      </c>
      <c r="G53" s="188"/>
      <c r="H53" s="196"/>
      <c r="I53" s="314"/>
    </row>
    <row r="54" spans="2:9" ht="30" thickBot="1" x14ac:dyDescent="0.3">
      <c r="B54" s="225" t="s">
        <v>21</v>
      </c>
      <c r="C54" s="226"/>
      <c r="D54" s="226"/>
      <c r="E54" s="226"/>
      <c r="F54" s="104">
        <f>MIN(15385,F52+F44+F30)</f>
        <v>15385</v>
      </c>
      <c r="G54" s="188"/>
      <c r="H54" s="23"/>
      <c r="I54" s="120" t="s">
        <v>98</v>
      </c>
    </row>
    <row r="55" spans="2:9" ht="30" thickBot="1" x14ac:dyDescent="0.3">
      <c r="B55" s="221" t="s">
        <v>86</v>
      </c>
      <c r="C55" s="222"/>
      <c r="D55" s="222"/>
      <c r="E55" s="222"/>
      <c r="F55" s="110">
        <f>F54*0.65</f>
        <v>10000.25</v>
      </c>
      <c r="G55" s="188"/>
      <c r="H55" s="23"/>
      <c r="I55" s="120" t="s">
        <v>99</v>
      </c>
    </row>
    <row r="56" spans="2:9" ht="30" thickBot="1" x14ac:dyDescent="0.3">
      <c r="B56" s="223" t="s">
        <v>19</v>
      </c>
      <c r="C56" s="224"/>
      <c r="D56" s="224"/>
      <c r="E56" s="224"/>
      <c r="F56" s="110">
        <f>F54-F55</f>
        <v>5384.75</v>
      </c>
      <c r="G56" s="176"/>
      <c r="H56" s="23"/>
      <c r="I56" s="120" t="s">
        <v>100</v>
      </c>
    </row>
    <row r="57" spans="2:9" ht="15" x14ac:dyDescent="0.25">
      <c r="B57" s="121"/>
      <c r="C57" s="121"/>
      <c r="D57" s="121"/>
      <c r="E57" s="121"/>
      <c r="F57" s="121"/>
    </row>
  </sheetData>
  <sheetProtection algorithmName="SHA-512" hashValue="vYxLJ4zjdfl2qCMe4lj5BmFgIP6kkSal8JRmyuzi1Hl4S+zSF9fWTwE0IitoEERii+/cvx5TfNWZTk+lhWK9ZQ==" saltValue="oshU9uQ6DuDU0QhJnimLGA==" spinCount="100000" sheet="1" selectLockedCells="1"/>
  <mergeCells count="31">
    <mergeCell ref="B30:E30"/>
    <mergeCell ref="B44:E44"/>
    <mergeCell ref="I4:I5"/>
    <mergeCell ref="C6:F6"/>
    <mergeCell ref="C7:F7"/>
    <mergeCell ref="B32:F32"/>
    <mergeCell ref="C33:F33"/>
    <mergeCell ref="C18:D18"/>
    <mergeCell ref="E18:F18"/>
    <mergeCell ref="C19:D19"/>
    <mergeCell ref="E19:F19"/>
    <mergeCell ref="B16:F16"/>
    <mergeCell ref="B17:F17"/>
    <mergeCell ref="B10:G15"/>
    <mergeCell ref="I30:I32"/>
    <mergeCell ref="I44:I47"/>
    <mergeCell ref="B56:E56"/>
    <mergeCell ref="C34:F34"/>
    <mergeCell ref="B53:E53"/>
    <mergeCell ref="B54:E54"/>
    <mergeCell ref="B55:E55"/>
    <mergeCell ref="C35:F35"/>
    <mergeCell ref="B46:F46"/>
    <mergeCell ref="I52:I53"/>
    <mergeCell ref="Q7:R7"/>
    <mergeCell ref="I10:I11"/>
    <mergeCell ref="G17:G20"/>
    <mergeCell ref="G32:G36"/>
    <mergeCell ref="G46:G47"/>
    <mergeCell ref="N7:O7"/>
    <mergeCell ref="I28:I29"/>
  </mergeCells>
  <hyperlinks>
    <hyperlink ref="I10" r:id="rId1" display="Detail the air carriers you will be flying on. REMEMBER FLY AMERICA ACT APPLIES.  http://www.gsa.gov/portal/content/103191" xr:uid="{00000000-0004-0000-0200-000000000000}"/>
    <hyperlink ref="I24" r:id="rId2" xr:uid="{00000000-0004-0000-0200-000001000000}"/>
    <hyperlink ref="I28" r:id="rId3" display="Enter the M &amp; IE Rate for the destination city.  For multiple cities, itemize in the narrative.  The maximum per diem (M &amp; IE) rate can be found HERE for foreign rates.  Go to GSA.gov for domestic rates." xr:uid="{00000000-0004-0000-0200-000002000000}"/>
    <hyperlink ref="I12" r:id="rId4" xr:uid="{00000000-0004-0000-0200-000003000000}"/>
    <hyperlink ref="B29" r:id="rId5" display="M &amp; IE (rate per GSA / Dept. of State)" xr:uid="{00000000-0004-0000-0200-000004000000}"/>
    <hyperlink ref="B24" r:id="rId6" xr:uid="{00000000-0004-0000-0200-000005000000}"/>
    <hyperlink ref="B28" r:id="rId7" display="M &amp; IE Travel Days (rate per GSA / Dept. of State)" xr:uid="{00000000-0004-0000-0200-000006000000}"/>
  </hyperlinks>
  <printOptions horizontalCentered="1"/>
  <pageMargins left="0.25" right="0.25" top="0.75" bottom="0.75" header="0.3" footer="0.3"/>
  <pageSetup scale="42" fitToHeight="0" orientation="portrait" r:id="rId8"/>
  <headerFooter alignWithMargins="0">
    <oddHeader xml:space="preserve">&amp;C
</oddHeader>
  </headerFooter>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I3:AA56"/>
  <sheetViews>
    <sheetView topLeftCell="H1" workbookViewId="0">
      <selection activeCell="T19" sqref="T19"/>
    </sheetView>
  </sheetViews>
  <sheetFormatPr defaultColWidth="9.140625" defaultRowHeight="14.25" x14ac:dyDescent="0.2"/>
  <cols>
    <col min="1" max="7" width="0" style="13" hidden="1" customWidth="1"/>
    <col min="8" max="8" width="5.28515625" style="13" customWidth="1"/>
    <col min="9" max="9" width="16.140625" style="9" customWidth="1"/>
    <col min="10" max="10" width="15.140625" style="9" customWidth="1"/>
    <col min="11" max="11" width="16.42578125" style="9" customWidth="1"/>
    <col min="12" max="12" width="12.140625" style="14" bestFit="1" customWidth="1"/>
    <col min="13" max="13" width="12.140625" style="14" customWidth="1"/>
    <col min="14" max="15" width="9.140625" style="12"/>
    <col min="16" max="16" width="16.85546875" style="12" customWidth="1"/>
    <col min="17" max="17" width="9.85546875" style="12" bestFit="1" customWidth="1"/>
    <col min="18" max="18" width="21.85546875" style="12" customWidth="1"/>
    <col min="19" max="19" width="9.140625" style="13"/>
    <col min="20" max="20" width="60.7109375" style="13" customWidth="1"/>
    <col min="21" max="16384" width="9.140625" style="13"/>
  </cols>
  <sheetData>
    <row r="3" spans="9:27" ht="15" x14ac:dyDescent="0.25">
      <c r="J3" s="10"/>
      <c r="K3" s="10"/>
      <c r="L3" s="11"/>
      <c r="M3" s="11"/>
      <c r="N3" s="10"/>
    </row>
    <row r="4" spans="9:27" ht="15" x14ac:dyDescent="0.25">
      <c r="J4" s="10"/>
      <c r="K4" s="10"/>
      <c r="L4" s="11"/>
      <c r="M4" s="11"/>
      <c r="N4" s="10"/>
    </row>
    <row r="8" spans="9:27" ht="15" thickBot="1" x14ac:dyDescent="0.25">
      <c r="T8" s="17"/>
    </row>
    <row r="9" spans="9:27" ht="15.75" thickBot="1" x14ac:dyDescent="0.3">
      <c r="I9" s="230" t="s">
        <v>29</v>
      </c>
      <c r="J9" s="231"/>
      <c r="K9" s="231"/>
      <c r="L9" s="231"/>
      <c r="M9" s="231"/>
      <c r="N9" s="231"/>
      <c r="O9" s="231"/>
      <c r="P9" s="231"/>
      <c r="Q9" s="231"/>
      <c r="R9" s="232"/>
    </row>
    <row r="10" spans="9:27" ht="14.45" customHeight="1" x14ac:dyDescent="0.2">
      <c r="I10" s="280" t="s">
        <v>26</v>
      </c>
      <c r="J10" s="280" t="s">
        <v>27</v>
      </c>
      <c r="K10" s="280" t="s">
        <v>28</v>
      </c>
      <c r="L10" s="280" t="s">
        <v>40</v>
      </c>
      <c r="M10" s="233" t="s">
        <v>128</v>
      </c>
      <c r="N10" s="268" t="s">
        <v>90</v>
      </c>
      <c r="O10" s="262"/>
      <c r="P10" s="262"/>
      <c r="Q10" s="262"/>
      <c r="R10" s="263"/>
    </row>
    <row r="11" spans="9:27" ht="27.75" customHeight="1" x14ac:dyDescent="0.2">
      <c r="I11" s="281"/>
      <c r="J11" s="281"/>
      <c r="K11" s="281"/>
      <c r="L11" s="281"/>
      <c r="M11" s="234"/>
      <c r="N11" s="269"/>
      <c r="O11" s="264"/>
      <c r="P11" s="264"/>
      <c r="Q11" s="264"/>
      <c r="R11" s="265"/>
      <c r="T11" s="357"/>
      <c r="U11" s="357"/>
      <c r="V11" s="357"/>
      <c r="W11" s="357"/>
      <c r="X11" s="357"/>
      <c r="Y11" s="357"/>
      <c r="Z11" s="357"/>
      <c r="AA11" s="357"/>
    </row>
    <row r="12" spans="9:27" ht="15.75" customHeight="1" thickBot="1" x14ac:dyDescent="0.25">
      <c r="I12" s="282"/>
      <c r="J12" s="282"/>
      <c r="K12" s="282"/>
      <c r="L12" s="282"/>
      <c r="M12" s="235"/>
      <c r="N12" s="270"/>
      <c r="O12" s="266"/>
      <c r="P12" s="266"/>
      <c r="Q12" s="266"/>
      <c r="R12" s="267"/>
      <c r="T12" s="357"/>
      <c r="U12" s="357"/>
      <c r="V12" s="357"/>
      <c r="W12" s="357"/>
      <c r="X12" s="357"/>
      <c r="Y12" s="357"/>
      <c r="Z12" s="357"/>
      <c r="AA12" s="357"/>
    </row>
    <row r="13" spans="9:27" ht="15" customHeight="1" thickBot="1" x14ac:dyDescent="0.25">
      <c r="I13" s="122">
        <v>1467.25</v>
      </c>
      <c r="J13" s="47">
        <f>I13*0.35</f>
        <v>513.53750000000002</v>
      </c>
      <c r="K13" s="48">
        <f>I13-J13</f>
        <v>953.71249999999998</v>
      </c>
      <c r="L13" s="49">
        <v>1</v>
      </c>
      <c r="M13" s="157">
        <v>43487</v>
      </c>
      <c r="N13" s="345" t="s">
        <v>119</v>
      </c>
      <c r="O13" s="346"/>
      <c r="P13" s="346"/>
      <c r="Q13" s="346"/>
      <c r="R13" s="347"/>
    </row>
    <row r="14" spans="9:27" ht="15" customHeight="1" thickBot="1" x14ac:dyDescent="0.25">
      <c r="I14" s="46">
        <v>1467.25</v>
      </c>
      <c r="J14" s="51">
        <f>I14*0.35</f>
        <v>513.53750000000002</v>
      </c>
      <c r="K14" s="52">
        <f>I14-J14</f>
        <v>953.71249999999998</v>
      </c>
      <c r="L14" s="53">
        <v>2</v>
      </c>
      <c r="M14" s="157">
        <v>43487</v>
      </c>
      <c r="N14" s="345" t="s">
        <v>73</v>
      </c>
      <c r="O14" s="346"/>
      <c r="P14" s="346"/>
      <c r="Q14" s="346"/>
      <c r="R14" s="347"/>
    </row>
    <row r="15" spans="9:27" ht="15" customHeight="1" thickBot="1" x14ac:dyDescent="0.25">
      <c r="I15" s="46">
        <v>747.5</v>
      </c>
      <c r="J15" s="51">
        <f>I15*0.35</f>
        <v>261.625</v>
      </c>
      <c r="K15" s="52">
        <f>I15-J15</f>
        <v>485.875</v>
      </c>
      <c r="L15" s="49">
        <v>3</v>
      </c>
      <c r="M15" s="157">
        <v>43544</v>
      </c>
      <c r="N15" s="345" t="s">
        <v>133</v>
      </c>
      <c r="O15" s="346"/>
      <c r="P15" s="346"/>
      <c r="Q15" s="346"/>
      <c r="R15" s="347"/>
    </row>
    <row r="16" spans="9:27" ht="15" customHeight="1" thickBot="1" x14ac:dyDescent="0.25">
      <c r="I16" s="46">
        <v>147.59</v>
      </c>
      <c r="J16" s="51">
        <f>I16*0.35</f>
        <v>51.656500000000001</v>
      </c>
      <c r="K16" s="52">
        <f>I16-J16</f>
        <v>95.933500000000009</v>
      </c>
      <c r="L16" s="49">
        <v>4</v>
      </c>
      <c r="M16" s="157">
        <v>43544</v>
      </c>
      <c r="N16" s="345" t="s">
        <v>123</v>
      </c>
      <c r="O16" s="346"/>
      <c r="P16" s="346"/>
      <c r="Q16" s="346"/>
      <c r="R16" s="347"/>
    </row>
    <row r="17" spans="9:18" ht="27.75" customHeight="1" thickBot="1" x14ac:dyDescent="0.25">
      <c r="I17" s="46">
        <f>9*110</f>
        <v>990</v>
      </c>
      <c r="J17" s="51">
        <f t="shared" ref="J17:J25" si="0">I17*0.35</f>
        <v>346.5</v>
      </c>
      <c r="K17" s="52">
        <f t="shared" ref="K17:K25" si="1">I17-J17</f>
        <v>643.5</v>
      </c>
      <c r="L17" s="53">
        <v>5</v>
      </c>
      <c r="M17" s="157">
        <v>43544</v>
      </c>
      <c r="N17" s="345" t="s">
        <v>134</v>
      </c>
      <c r="O17" s="346"/>
      <c r="P17" s="346"/>
      <c r="Q17" s="346"/>
      <c r="R17" s="347"/>
    </row>
    <row r="18" spans="9:18" ht="44.25" customHeight="1" x14ac:dyDescent="0.2">
      <c r="I18" s="46">
        <f>119*0.75*2*2</f>
        <v>357</v>
      </c>
      <c r="J18" s="51">
        <f t="shared" si="0"/>
        <v>124.94999999999999</v>
      </c>
      <c r="K18" s="52">
        <f t="shared" si="1"/>
        <v>232.05</v>
      </c>
      <c r="L18" s="344">
        <v>6</v>
      </c>
      <c r="M18" s="375" t="s">
        <v>159</v>
      </c>
      <c r="N18" s="358" t="s">
        <v>160</v>
      </c>
      <c r="O18" s="359"/>
      <c r="P18" s="359"/>
      <c r="Q18" s="359"/>
      <c r="R18" s="360"/>
    </row>
    <row r="19" spans="9:18" ht="44.25" customHeight="1" thickBot="1" x14ac:dyDescent="0.25">
      <c r="I19" s="46">
        <f>8*119*2</f>
        <v>1904</v>
      </c>
      <c r="J19" s="51">
        <f t="shared" ref="J19" si="2">I19*0.35</f>
        <v>666.4</v>
      </c>
      <c r="K19" s="52">
        <f t="shared" ref="K19" si="3">I19-J19</f>
        <v>1237.5999999999999</v>
      </c>
      <c r="L19" s="343"/>
      <c r="M19" s="376"/>
      <c r="N19" s="361"/>
      <c r="O19" s="362"/>
      <c r="P19" s="362"/>
      <c r="Q19" s="362"/>
      <c r="R19" s="363"/>
    </row>
    <row r="20" spans="9:18" ht="15" customHeight="1" thickBot="1" x14ac:dyDescent="0.25">
      <c r="I20" s="46"/>
      <c r="J20" s="51">
        <f t="shared" si="0"/>
        <v>0</v>
      </c>
      <c r="K20" s="52">
        <f t="shared" si="1"/>
        <v>0</v>
      </c>
      <c r="L20" s="53"/>
      <c r="M20" s="79"/>
      <c r="N20" s="345"/>
      <c r="O20" s="346"/>
      <c r="P20" s="346"/>
      <c r="Q20" s="346"/>
      <c r="R20" s="347"/>
    </row>
    <row r="21" spans="9:18" ht="15" thickBot="1" x14ac:dyDescent="0.25">
      <c r="I21" s="46"/>
      <c r="J21" s="51">
        <f t="shared" si="0"/>
        <v>0</v>
      </c>
      <c r="K21" s="52">
        <f t="shared" si="1"/>
        <v>0</v>
      </c>
      <c r="L21" s="53"/>
      <c r="M21" s="79"/>
      <c r="N21" s="348"/>
      <c r="O21" s="349"/>
      <c r="P21" s="349"/>
      <c r="Q21" s="349"/>
      <c r="R21" s="350"/>
    </row>
    <row r="22" spans="9:18" ht="15" thickBot="1" x14ac:dyDescent="0.25">
      <c r="I22" s="46"/>
      <c r="J22" s="51">
        <f t="shared" si="0"/>
        <v>0</v>
      </c>
      <c r="K22" s="52">
        <f t="shared" si="1"/>
        <v>0</v>
      </c>
      <c r="L22" s="53"/>
      <c r="M22" s="79"/>
      <c r="N22" s="345"/>
      <c r="O22" s="346"/>
      <c r="P22" s="346"/>
      <c r="Q22" s="346"/>
      <c r="R22" s="347"/>
    </row>
    <row r="23" spans="9:18" ht="15" thickBot="1" x14ac:dyDescent="0.25">
      <c r="I23" s="46"/>
      <c r="J23" s="51">
        <f t="shared" si="0"/>
        <v>0</v>
      </c>
      <c r="K23" s="52">
        <f t="shared" si="1"/>
        <v>0</v>
      </c>
      <c r="L23" s="53"/>
      <c r="M23" s="79"/>
      <c r="N23" s="345"/>
      <c r="O23" s="346"/>
      <c r="P23" s="346"/>
      <c r="Q23" s="346"/>
      <c r="R23" s="347"/>
    </row>
    <row r="24" spans="9:18" ht="15" thickBot="1" x14ac:dyDescent="0.25">
      <c r="I24" s="46"/>
      <c r="J24" s="51">
        <f t="shared" si="0"/>
        <v>0</v>
      </c>
      <c r="K24" s="52">
        <f t="shared" si="1"/>
        <v>0</v>
      </c>
      <c r="L24" s="53"/>
      <c r="M24" s="79"/>
      <c r="N24" s="348"/>
      <c r="O24" s="349"/>
      <c r="P24" s="349"/>
      <c r="Q24" s="349"/>
      <c r="R24" s="350"/>
    </row>
    <row r="25" spans="9:18" ht="15" thickBot="1" x14ac:dyDescent="0.25">
      <c r="I25" s="98"/>
      <c r="J25" s="57">
        <f t="shared" si="0"/>
        <v>0</v>
      </c>
      <c r="K25" s="58">
        <f t="shared" si="1"/>
        <v>0</v>
      </c>
      <c r="L25" s="53"/>
      <c r="M25" s="79"/>
      <c r="N25" s="345"/>
      <c r="O25" s="346"/>
      <c r="P25" s="346"/>
      <c r="Q25" s="346"/>
      <c r="R25" s="347"/>
    </row>
    <row r="26" spans="9:18" ht="15" thickBot="1" x14ac:dyDescent="0.25">
      <c r="I26" s="63">
        <f>SUM(I13:I25)</f>
        <v>7080.59</v>
      </c>
      <c r="J26" s="63">
        <f>SUM(J13:J25)</f>
        <v>2478.2065000000002</v>
      </c>
      <c r="K26" s="63">
        <f>SUM(K13:K25)</f>
        <v>4602.3834999999999</v>
      </c>
      <c r="L26" s="64"/>
      <c r="M26" s="64"/>
      <c r="N26" s="65"/>
      <c r="O26" s="65"/>
      <c r="P26" s="65"/>
      <c r="Q26" s="65"/>
      <c r="R26" s="66"/>
    </row>
    <row r="27" spans="9:18" ht="15" thickBot="1" x14ac:dyDescent="0.25">
      <c r="I27" s="37"/>
      <c r="J27" s="34"/>
      <c r="K27" s="34"/>
      <c r="L27" s="34"/>
      <c r="M27" s="34"/>
      <c r="N27" s="69"/>
      <c r="O27" s="69"/>
      <c r="P27" s="69"/>
      <c r="Q27" s="69"/>
      <c r="R27" s="70"/>
    </row>
    <row r="28" spans="9:18" ht="15.75" customHeight="1" thickBot="1" x14ac:dyDescent="0.3">
      <c r="I28" s="230" t="s">
        <v>38</v>
      </c>
      <c r="J28" s="231"/>
      <c r="K28" s="231"/>
      <c r="L28" s="232"/>
      <c r="M28" s="149"/>
      <c r="N28" s="351" t="s">
        <v>37</v>
      </c>
      <c r="O28" s="352"/>
      <c r="P28" s="352"/>
      <c r="Q28" s="352"/>
      <c r="R28" s="353"/>
    </row>
    <row r="29" spans="9:18" ht="15.75" customHeight="1" thickBot="1" x14ac:dyDescent="0.25">
      <c r="I29" s="280" t="s">
        <v>26</v>
      </c>
      <c r="J29" s="280" t="s">
        <v>27</v>
      </c>
      <c r="K29" s="280" t="s">
        <v>28</v>
      </c>
      <c r="L29" s="354" t="s">
        <v>40</v>
      </c>
      <c r="M29" s="342" t="s">
        <v>128</v>
      </c>
      <c r="N29" s="268" t="s">
        <v>49</v>
      </c>
      <c r="O29" s="262"/>
      <c r="P29" s="262"/>
      <c r="Q29" s="262"/>
      <c r="R29" s="263"/>
    </row>
    <row r="30" spans="9:18" ht="14.25" customHeight="1" thickBot="1" x14ac:dyDescent="0.25">
      <c r="I30" s="281"/>
      <c r="J30" s="281"/>
      <c r="K30" s="281"/>
      <c r="L30" s="355"/>
      <c r="M30" s="342"/>
      <c r="N30" s="269"/>
      <c r="O30" s="264"/>
      <c r="P30" s="264"/>
      <c r="Q30" s="264"/>
      <c r="R30" s="265"/>
    </row>
    <row r="31" spans="9:18" ht="12.75" customHeight="1" thickBot="1" x14ac:dyDescent="0.25">
      <c r="I31" s="281"/>
      <c r="J31" s="281"/>
      <c r="K31" s="281"/>
      <c r="L31" s="355"/>
      <c r="M31" s="342"/>
      <c r="N31" s="269"/>
      <c r="O31" s="264"/>
      <c r="P31" s="264"/>
      <c r="Q31" s="264"/>
      <c r="R31" s="265"/>
    </row>
    <row r="32" spans="9:18" ht="13.5" customHeight="1" thickBot="1" x14ac:dyDescent="0.25">
      <c r="I32" s="282"/>
      <c r="J32" s="282"/>
      <c r="K32" s="282"/>
      <c r="L32" s="356"/>
      <c r="M32" s="342"/>
      <c r="N32" s="270"/>
      <c r="O32" s="266"/>
      <c r="P32" s="266"/>
      <c r="Q32" s="266"/>
      <c r="R32" s="267"/>
    </row>
    <row r="33" spans="9:18" ht="15" customHeight="1" thickBot="1" x14ac:dyDescent="0.25">
      <c r="I33" s="122">
        <v>3500</v>
      </c>
      <c r="J33" s="47">
        <f t="shared" ref="J33:J41" si="4">I33*0.35</f>
        <v>1225</v>
      </c>
      <c r="K33" s="78">
        <f t="shared" ref="K33:K41" si="5">I33-J33</f>
        <v>2275</v>
      </c>
      <c r="L33" s="79">
        <v>7</v>
      </c>
      <c r="M33" s="158">
        <v>43297</v>
      </c>
      <c r="N33" s="345" t="s">
        <v>2</v>
      </c>
      <c r="O33" s="346"/>
      <c r="P33" s="346"/>
      <c r="Q33" s="346"/>
      <c r="R33" s="347"/>
    </row>
    <row r="34" spans="9:18" ht="15" customHeight="1" thickBot="1" x14ac:dyDescent="0.25">
      <c r="I34" s="46">
        <v>250</v>
      </c>
      <c r="J34" s="51">
        <f t="shared" si="4"/>
        <v>87.5</v>
      </c>
      <c r="K34" s="80">
        <f t="shared" si="5"/>
        <v>162.5</v>
      </c>
      <c r="L34" s="79">
        <v>7</v>
      </c>
      <c r="M34" s="158">
        <v>43440</v>
      </c>
      <c r="N34" s="345" t="s">
        <v>67</v>
      </c>
      <c r="O34" s="346"/>
      <c r="P34" s="346"/>
      <c r="Q34" s="346"/>
      <c r="R34" s="347"/>
    </row>
    <row r="35" spans="9:18" ht="14.45" customHeight="1" thickBot="1" x14ac:dyDescent="0.25">
      <c r="I35" s="46">
        <f>9*250</f>
        <v>2250</v>
      </c>
      <c r="J35" s="51">
        <f t="shared" si="4"/>
        <v>787.5</v>
      </c>
      <c r="K35" s="80">
        <f t="shared" si="5"/>
        <v>1462.5</v>
      </c>
      <c r="L35" s="79">
        <v>7</v>
      </c>
      <c r="M35" s="158">
        <v>43525</v>
      </c>
      <c r="N35" s="345" t="s">
        <v>74</v>
      </c>
      <c r="O35" s="346"/>
      <c r="P35" s="346"/>
      <c r="Q35" s="346"/>
      <c r="R35" s="347"/>
    </row>
    <row r="36" spans="9:18" ht="15" customHeight="1" thickBot="1" x14ac:dyDescent="0.25">
      <c r="I36" s="46">
        <v>220</v>
      </c>
      <c r="J36" s="51">
        <f t="shared" si="4"/>
        <v>77</v>
      </c>
      <c r="K36" s="80">
        <f t="shared" si="5"/>
        <v>143</v>
      </c>
      <c r="L36" s="79">
        <v>8</v>
      </c>
      <c r="M36" s="158">
        <v>43553</v>
      </c>
      <c r="N36" s="345" t="s">
        <v>75</v>
      </c>
      <c r="O36" s="346"/>
      <c r="P36" s="346"/>
      <c r="Q36" s="346"/>
      <c r="R36" s="347"/>
    </row>
    <row r="37" spans="9:18" ht="14.45" customHeight="1" thickBot="1" x14ac:dyDescent="0.25">
      <c r="I37" s="46">
        <v>255</v>
      </c>
      <c r="J37" s="51">
        <f t="shared" si="4"/>
        <v>89.25</v>
      </c>
      <c r="K37" s="80">
        <f t="shared" si="5"/>
        <v>165.75</v>
      </c>
      <c r="L37" s="79">
        <v>9</v>
      </c>
      <c r="M37" s="158">
        <v>43553</v>
      </c>
      <c r="N37" s="345" t="s">
        <v>76</v>
      </c>
      <c r="O37" s="346"/>
      <c r="P37" s="346"/>
      <c r="Q37" s="346"/>
      <c r="R37" s="347"/>
    </row>
    <row r="38" spans="9:18" ht="15" customHeight="1" thickBot="1" x14ac:dyDescent="0.25">
      <c r="I38" s="98">
        <v>100</v>
      </c>
      <c r="J38" s="57">
        <f t="shared" si="4"/>
        <v>35</v>
      </c>
      <c r="K38" s="82">
        <f t="shared" si="5"/>
        <v>65</v>
      </c>
      <c r="L38" s="79">
        <v>10</v>
      </c>
      <c r="M38" s="158">
        <v>43553</v>
      </c>
      <c r="N38" s="345" t="s">
        <v>113</v>
      </c>
      <c r="O38" s="346"/>
      <c r="P38" s="346"/>
      <c r="Q38" s="346"/>
      <c r="R38" s="347"/>
    </row>
    <row r="39" spans="9:18" ht="15" customHeight="1" thickBot="1" x14ac:dyDescent="0.25">
      <c r="I39" s="46">
        <v>54.63</v>
      </c>
      <c r="J39" s="51">
        <f t="shared" si="4"/>
        <v>19.1205</v>
      </c>
      <c r="K39" s="80">
        <f t="shared" si="5"/>
        <v>35.509500000000003</v>
      </c>
      <c r="L39" s="79">
        <v>11</v>
      </c>
      <c r="M39" s="159">
        <v>43523</v>
      </c>
      <c r="N39" s="345" t="s">
        <v>79</v>
      </c>
      <c r="O39" s="346"/>
      <c r="P39" s="346"/>
      <c r="Q39" s="346"/>
      <c r="R39" s="347"/>
    </row>
    <row r="40" spans="9:18" ht="15" thickBot="1" x14ac:dyDescent="0.25">
      <c r="I40" s="46">
        <v>1500</v>
      </c>
      <c r="J40" s="51">
        <f t="shared" si="4"/>
        <v>525</v>
      </c>
      <c r="K40" s="80">
        <f t="shared" si="5"/>
        <v>975</v>
      </c>
      <c r="L40" s="79">
        <v>12</v>
      </c>
      <c r="M40" s="158">
        <v>43553</v>
      </c>
      <c r="N40" s="345" t="s">
        <v>77</v>
      </c>
      <c r="O40" s="346"/>
      <c r="P40" s="346"/>
      <c r="Q40" s="346"/>
      <c r="R40" s="347"/>
    </row>
    <row r="41" spans="9:18" ht="15" thickBot="1" x14ac:dyDescent="0.25">
      <c r="I41" s="46"/>
      <c r="J41" s="51">
        <f t="shared" si="4"/>
        <v>0</v>
      </c>
      <c r="K41" s="80">
        <f t="shared" si="5"/>
        <v>0</v>
      </c>
      <c r="L41" s="155"/>
      <c r="M41" s="83"/>
      <c r="N41" s="348"/>
      <c r="O41" s="349"/>
      <c r="P41" s="349"/>
      <c r="Q41" s="349"/>
      <c r="R41" s="350"/>
    </row>
    <row r="42" spans="9:18" ht="15" thickBot="1" x14ac:dyDescent="0.25">
      <c r="I42" s="15">
        <f>SUM(I33:I41)</f>
        <v>8129.63</v>
      </c>
      <c r="J42" s="15">
        <f>SUM(J33:J41)</f>
        <v>2845.3705</v>
      </c>
      <c r="K42" s="15">
        <f>SUM(K33:K41)</f>
        <v>5284.2595000000001</v>
      </c>
      <c r="L42" s="84"/>
      <c r="M42" s="84"/>
      <c r="N42" s="85"/>
      <c r="O42" s="85"/>
      <c r="P42" s="85"/>
      <c r="Q42" s="85"/>
      <c r="R42" s="86"/>
    </row>
    <row r="43" spans="9:18" ht="15" thickBot="1" x14ac:dyDescent="0.25">
      <c r="I43" s="37"/>
      <c r="J43" s="34"/>
      <c r="K43" s="34"/>
      <c r="L43" s="34"/>
      <c r="M43" s="34"/>
      <c r="N43" s="69"/>
      <c r="O43" s="69"/>
      <c r="P43" s="69"/>
      <c r="Q43" s="69"/>
      <c r="R43" s="70"/>
    </row>
    <row r="44" spans="9:18" ht="15.75" customHeight="1" thickBot="1" x14ac:dyDescent="0.3">
      <c r="I44" s="88" t="s">
        <v>39</v>
      </c>
      <c r="J44" s="89"/>
      <c r="K44" s="90"/>
      <c r="L44" s="149"/>
      <c r="M44" s="149"/>
      <c r="N44" s="351" t="s">
        <v>37</v>
      </c>
      <c r="O44" s="352"/>
      <c r="P44" s="352"/>
      <c r="Q44" s="352"/>
      <c r="R44" s="353"/>
    </row>
    <row r="45" spans="9:18" ht="30.75" thickBot="1" x14ac:dyDescent="0.3">
      <c r="I45" s="91" t="s">
        <v>64</v>
      </c>
      <c r="J45" s="91" t="s">
        <v>27</v>
      </c>
      <c r="K45" s="91" t="s">
        <v>65</v>
      </c>
      <c r="L45" s="156" t="s">
        <v>40</v>
      </c>
      <c r="M45" s="160" t="s">
        <v>132</v>
      </c>
      <c r="N45" s="364" t="s">
        <v>49</v>
      </c>
      <c r="O45" s="365"/>
      <c r="P45" s="365"/>
      <c r="Q45" s="365"/>
      <c r="R45" s="366"/>
    </row>
    <row r="46" spans="9:18" ht="15" customHeight="1" thickBot="1" x14ac:dyDescent="0.25">
      <c r="I46" s="122">
        <f>20*40</f>
        <v>800</v>
      </c>
      <c r="J46" s="47">
        <f t="shared" ref="J46:J51" si="6">I46*0.35</f>
        <v>280</v>
      </c>
      <c r="K46" s="78">
        <f t="shared" ref="K46:K51" si="7">I46-J46</f>
        <v>520</v>
      </c>
      <c r="L46" s="79">
        <v>13</v>
      </c>
      <c r="M46" s="158">
        <v>43543</v>
      </c>
      <c r="N46" s="345" t="s">
        <v>78</v>
      </c>
      <c r="O46" s="346"/>
      <c r="P46" s="346"/>
      <c r="Q46" s="346"/>
      <c r="R46" s="347"/>
    </row>
    <row r="47" spans="9:18" ht="15" thickBot="1" x14ac:dyDescent="0.25">
      <c r="I47" s="46">
        <v>700</v>
      </c>
      <c r="J47" s="51">
        <f t="shared" si="6"/>
        <v>244.99999999999997</v>
      </c>
      <c r="K47" s="80">
        <f t="shared" si="7"/>
        <v>455</v>
      </c>
      <c r="L47" s="79">
        <v>14</v>
      </c>
      <c r="M47" s="158">
        <v>43501</v>
      </c>
      <c r="N47" s="345" t="s">
        <v>127</v>
      </c>
      <c r="O47" s="346"/>
      <c r="P47" s="346"/>
      <c r="Q47" s="346"/>
      <c r="R47" s="347"/>
    </row>
    <row r="48" spans="9:18" ht="15" thickBot="1" x14ac:dyDescent="0.25">
      <c r="I48" s="46">
        <v>0</v>
      </c>
      <c r="J48" s="51">
        <f t="shared" si="6"/>
        <v>0</v>
      </c>
      <c r="K48" s="80">
        <f t="shared" si="7"/>
        <v>0</v>
      </c>
      <c r="L48" s="79"/>
      <c r="M48" s="83"/>
      <c r="N48" s="345"/>
      <c r="O48" s="346"/>
      <c r="P48" s="346"/>
      <c r="Q48" s="346"/>
      <c r="R48" s="347"/>
    </row>
    <row r="49" spans="9:18" ht="15.75" customHeight="1" thickBot="1" x14ac:dyDescent="0.25">
      <c r="I49" s="46">
        <v>0</v>
      </c>
      <c r="J49" s="51">
        <f t="shared" si="6"/>
        <v>0</v>
      </c>
      <c r="K49" s="80">
        <f t="shared" si="7"/>
        <v>0</v>
      </c>
      <c r="L49" s="79"/>
      <c r="M49" s="83"/>
      <c r="N49" s="348"/>
      <c r="O49" s="349"/>
      <c r="P49" s="349"/>
      <c r="Q49" s="349"/>
      <c r="R49" s="350"/>
    </row>
    <row r="50" spans="9:18" ht="14.45" customHeight="1" thickBot="1" x14ac:dyDescent="0.25">
      <c r="I50" s="46">
        <v>0</v>
      </c>
      <c r="J50" s="51">
        <f t="shared" si="6"/>
        <v>0</v>
      </c>
      <c r="K50" s="80">
        <f t="shared" si="7"/>
        <v>0</v>
      </c>
      <c r="L50" s="79"/>
      <c r="M50" s="83"/>
      <c r="N50" s="348"/>
      <c r="O50" s="349"/>
      <c r="P50" s="349"/>
      <c r="Q50" s="349"/>
      <c r="R50" s="350"/>
    </row>
    <row r="51" spans="9:18" ht="14.45" customHeight="1" thickBot="1" x14ac:dyDescent="0.25">
      <c r="I51" s="98">
        <v>0</v>
      </c>
      <c r="J51" s="57">
        <f t="shared" si="6"/>
        <v>0</v>
      </c>
      <c r="K51" s="82">
        <f t="shared" si="7"/>
        <v>0</v>
      </c>
      <c r="L51" s="79"/>
      <c r="M51" s="83"/>
      <c r="N51" s="345"/>
      <c r="O51" s="346"/>
      <c r="P51" s="346"/>
      <c r="Q51" s="346"/>
      <c r="R51" s="347"/>
    </row>
    <row r="52" spans="9:18" ht="14.45" customHeight="1" thickBot="1" x14ac:dyDescent="0.25">
      <c r="I52" s="15">
        <f>SUM(I46:I51)</f>
        <v>1500</v>
      </c>
      <c r="J52" s="15">
        <f>SUM(J46:J51)</f>
        <v>525</v>
      </c>
      <c r="K52" s="100">
        <f>SUM(K46:K51)</f>
        <v>975</v>
      </c>
      <c r="L52" s="101"/>
      <c r="M52" s="84"/>
      <c r="N52" s="85"/>
      <c r="O52" s="85"/>
      <c r="P52" s="85"/>
      <c r="Q52" s="85"/>
      <c r="R52" s="86"/>
    </row>
    <row r="53" spans="9:18" ht="15" thickBot="1" x14ac:dyDescent="0.25">
      <c r="I53" s="21" t="s">
        <v>48</v>
      </c>
      <c r="J53" s="34"/>
      <c r="K53" s="34"/>
      <c r="L53" s="68"/>
      <c r="M53" s="34"/>
      <c r="N53" s="69"/>
      <c r="O53" s="69"/>
      <c r="P53" s="69"/>
      <c r="Q53" s="69"/>
      <c r="R53" s="70"/>
    </row>
    <row r="54" spans="9:18" ht="15" thickBot="1" x14ac:dyDescent="0.25">
      <c r="I54" s="15">
        <f>I26+I52+I42</f>
        <v>16710.22</v>
      </c>
      <c r="J54" s="106"/>
      <c r="K54" s="106"/>
      <c r="L54" s="107"/>
      <c r="M54" s="106"/>
      <c r="N54" s="108"/>
      <c r="O54" s="108"/>
      <c r="P54" s="108"/>
      <c r="Q54" s="108"/>
      <c r="R54" s="109"/>
    </row>
    <row r="55" spans="9:18" ht="15" customHeight="1" thickBot="1" x14ac:dyDescent="0.25">
      <c r="I55" s="111">
        <f>K52+K42+K26</f>
        <v>10861.643</v>
      </c>
      <c r="J55" s="299" t="s">
        <v>45</v>
      </c>
      <c r="K55" s="300"/>
      <c r="L55" s="308"/>
      <c r="M55" s="153"/>
      <c r="N55" s="367">
        <v>9000</v>
      </c>
      <c r="O55" s="368"/>
      <c r="P55" s="290" t="s">
        <v>88</v>
      </c>
      <c r="Q55" s="291"/>
      <c r="R55" s="292"/>
    </row>
    <row r="56" spans="9:18" ht="15" customHeight="1" thickBot="1" x14ac:dyDescent="0.25">
      <c r="I56" s="112">
        <f>J52+J42+J26</f>
        <v>5848.5770000000002</v>
      </c>
      <c r="J56" s="299" t="s">
        <v>46</v>
      </c>
      <c r="K56" s="300"/>
      <c r="L56" s="308"/>
      <c r="M56" s="154"/>
      <c r="N56" s="369"/>
      <c r="O56" s="370"/>
      <c r="P56" s="293"/>
      <c r="Q56" s="294"/>
      <c r="R56" s="295"/>
    </row>
  </sheetData>
  <sheetProtection algorithmName="SHA-512" hashValue="f2yK+dGg1HmJTY7MPXb/4QccqXF7X9vqzinQXtk/scaLf55lSvqEoxzoWCznN+Z8ZnGFhb9NYXe2tNJ+NhySLg==" saltValue="iSzGVOfDjaBRF9RcOdUCOg==" spinCount="100000" sheet="1" selectLockedCells="1" selectUnlockedCells="1"/>
  <mergeCells count="51">
    <mergeCell ref="N55:O56"/>
    <mergeCell ref="P55:R56"/>
    <mergeCell ref="N51:R51"/>
    <mergeCell ref="N47:R47"/>
    <mergeCell ref="N48:R48"/>
    <mergeCell ref="N36:R36"/>
    <mergeCell ref="N49:R49"/>
    <mergeCell ref="N50:R50"/>
    <mergeCell ref="N46:R46"/>
    <mergeCell ref="N45:R45"/>
    <mergeCell ref="N33:R33"/>
    <mergeCell ref="N34:R34"/>
    <mergeCell ref="T11:AA12"/>
    <mergeCell ref="N23:R23"/>
    <mergeCell ref="N13:R13"/>
    <mergeCell ref="N14:R14"/>
    <mergeCell ref="N15:R15"/>
    <mergeCell ref="N17:R17"/>
    <mergeCell ref="N20:R20"/>
    <mergeCell ref="N21:R21"/>
    <mergeCell ref="N22:R22"/>
    <mergeCell ref="N18:R19"/>
    <mergeCell ref="I9:R9"/>
    <mergeCell ref="I10:I12"/>
    <mergeCell ref="J10:J12"/>
    <mergeCell ref="K10:K12"/>
    <mergeCell ref="L10:L12"/>
    <mergeCell ref="N10:R12"/>
    <mergeCell ref="J55:L55"/>
    <mergeCell ref="J56:L56"/>
    <mergeCell ref="I28:L28"/>
    <mergeCell ref="N28:R28"/>
    <mergeCell ref="I29:I32"/>
    <mergeCell ref="J29:J32"/>
    <mergeCell ref="K29:K32"/>
    <mergeCell ref="L29:L32"/>
    <mergeCell ref="N29:R32"/>
    <mergeCell ref="N39:R39"/>
    <mergeCell ref="N40:R40"/>
    <mergeCell ref="N37:R37"/>
    <mergeCell ref="N38:R38"/>
    <mergeCell ref="N35:R35"/>
    <mergeCell ref="N44:R44"/>
    <mergeCell ref="N41:R41"/>
    <mergeCell ref="M29:M32"/>
    <mergeCell ref="M18:M19"/>
    <mergeCell ref="L18:L19"/>
    <mergeCell ref="N16:R16"/>
    <mergeCell ref="M10:M12"/>
    <mergeCell ref="N24:R24"/>
    <mergeCell ref="N25:R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workbookViewId="0">
      <selection activeCell="H34" sqref="H34"/>
    </sheetView>
  </sheetViews>
  <sheetFormatPr defaultRowHeight="12.75" x14ac:dyDescent="0.2"/>
  <cols>
    <col min="1" max="1" width="20.85546875" bestFit="1" customWidth="1"/>
  </cols>
  <sheetData>
    <row r="1" spans="1:5" x14ac:dyDescent="0.2">
      <c r="A1" s="6" t="s">
        <v>30</v>
      </c>
      <c r="C1">
        <v>1</v>
      </c>
      <c r="E1" s="6" t="s">
        <v>34</v>
      </c>
    </row>
    <row r="2" spans="1:5" x14ac:dyDescent="0.2">
      <c r="A2" s="6" t="s">
        <v>32</v>
      </c>
      <c r="C2">
        <v>2</v>
      </c>
      <c r="E2" s="6" t="s">
        <v>35</v>
      </c>
    </row>
    <row r="3" spans="1:5" x14ac:dyDescent="0.2">
      <c r="A3" s="6" t="s">
        <v>31</v>
      </c>
      <c r="C3">
        <v>3</v>
      </c>
    </row>
    <row r="4" spans="1:5" x14ac:dyDescent="0.2">
      <c r="A4" s="6" t="s">
        <v>33</v>
      </c>
      <c r="C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Template</vt:lpstr>
      <vt:lpstr>Sample Budget Template</vt:lpstr>
      <vt:lpstr>Sample Reimbursement Template</vt:lpstr>
      <vt:lpstr>Sheet1</vt:lpstr>
      <vt:lpstr>RFFQuarters</vt:lpstr>
    </vt:vector>
  </TitlesOfParts>
  <Company>ISDA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Parnell</dc:creator>
  <cp:lastModifiedBy>Tina Salisbury</cp:lastModifiedBy>
  <cp:lastPrinted>2018-06-25T20:14:07Z</cp:lastPrinted>
  <dcterms:created xsi:type="dcterms:W3CDTF">2011-06-13T16:56:03Z</dcterms:created>
  <dcterms:modified xsi:type="dcterms:W3CDTF">2018-07-26T15:47:38Z</dcterms:modified>
</cp:coreProperties>
</file>